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reyes.DOMAINUNICAR\Desktop\"/>
    </mc:Choice>
  </mc:AlternateContent>
  <xr:revisionPtr revIDLastSave="0" documentId="13_ncr:1_{0F477A9B-787D-45B3-8F78-D7681CF25599}" xr6:coauthVersionLast="47" xr6:coauthVersionMax="47" xr10:uidLastSave="{00000000-0000-0000-0000-000000000000}"/>
  <bookViews>
    <workbookView xWindow="-120" yWindow="-120" windowWidth="20730" windowHeight="11040" firstSheet="14" activeTab="15" xr2:uid="{00000000-000D-0000-FFFF-FFFF00000000}"/>
  </bookViews>
  <sheets>
    <sheet name="MAYO DECE-5" sheetId="129" r:id="rId1"/>
    <sheet name="JUNIO DECE-5" sheetId="141" r:id="rId2"/>
    <sheet name="JULIO DECE-5" sheetId="147" r:id="rId3"/>
    <sheet name="AGOSTO DECE-5" sheetId="153" r:id="rId4"/>
    <sheet name="MAYO ANEXO A DECE-5" sheetId="134" r:id="rId5"/>
    <sheet name="JUNIO ANEXO A DECE-5" sheetId="142" r:id="rId6"/>
    <sheet name="JULIO ANEXO A DECE-5" sheetId="148" r:id="rId7"/>
    <sheet name="AGOSTO ANEXO A DECE-5" sheetId="154" r:id="rId8"/>
    <sheet name="MAYO DECE-6" sheetId="135" r:id="rId9"/>
    <sheet name="JUNIO DECE-6" sheetId="143" r:id="rId10"/>
    <sheet name="JULIO DECE-6" sheetId="149" r:id="rId11"/>
    <sheet name="AGOSTO DECE-6" sheetId="155" r:id="rId12"/>
    <sheet name="EJECUCION FISICA MAYO DECE-8" sheetId="136" r:id="rId13"/>
    <sheet name="EJECUCION FISICA JUNIO DECE-8" sheetId="144" r:id="rId14"/>
    <sheet name="EJECUCION FISICA JULIO DECE-8" sheetId="150" r:id="rId15"/>
    <sheet name="EJECUCION FISICA AGOSTO DECE-8" sheetId="156" r:id="rId16"/>
    <sheet name="PRESUPUESTO MAYO" sheetId="137" r:id="rId17"/>
    <sheet name="PRESUPUESTO JUNIO" sheetId="140" r:id="rId18"/>
    <sheet name="PRESUPUESTO JULIO" sheetId="146" r:id="rId19"/>
    <sheet name="PRESUPUESTO AGOSTO" sheetId="152" r:id="rId20"/>
    <sheet name="APORTES MAYO" sheetId="138" r:id="rId21"/>
    <sheet name="APORTES JUNIO" sheetId="139" r:id="rId22"/>
    <sheet name="APORTES JULIO" sheetId="145" r:id="rId23"/>
    <sheet name="APORTES AGOSTO" sheetId="151" r:id="rId24"/>
  </sheets>
  <definedNames>
    <definedName name="_xlnm.Print_Area" localSheetId="7">'AGOSTO ANEXO A DECE-5'!$A$1:$J$244</definedName>
    <definedName name="_xlnm.Print_Area" localSheetId="3">'AGOSTO DECE-5'!$A$1:$L$216</definedName>
    <definedName name="_xlnm.Print_Area" localSheetId="11">'AGOSTO DECE-6'!$A$1:$K$72</definedName>
    <definedName name="_xlnm.Print_Area" localSheetId="23">'APORTES AGOSTO'!$A$1:$F$24</definedName>
    <definedName name="_xlnm.Print_Area" localSheetId="22">'APORTES JULIO'!$A$1:$F$26</definedName>
    <definedName name="_xlnm.Print_Area" localSheetId="21">'APORTES JUNIO'!$A$1:$F$26</definedName>
    <definedName name="_xlnm.Print_Area" localSheetId="20">'APORTES MAYO'!$A$1:$F$26</definedName>
    <definedName name="_xlnm.Print_Area" localSheetId="15">'EJECUCION FISICA AGOSTO DECE-8'!$A$1:$N$166</definedName>
    <definedName name="_xlnm.Print_Area" localSheetId="14">'EJECUCION FISICA JULIO DECE-8'!$A$1:$N$166</definedName>
    <definedName name="_xlnm.Print_Area" localSheetId="13">'EJECUCION FISICA JUNIO DECE-8'!$A$1:$N$175</definedName>
    <definedName name="_xlnm.Print_Area" localSheetId="12">'EJECUCION FISICA MAYO DECE-8'!$A$1:$L$177</definedName>
    <definedName name="_xlnm.Print_Area" localSheetId="6">'JULIO ANEXO A DECE-5'!$A$1:$J$244</definedName>
    <definedName name="_xlnm.Print_Area" localSheetId="2">'JULIO DECE-5'!$A$1:$L$216</definedName>
    <definedName name="_xlnm.Print_Area" localSheetId="10">'JULIO DECE-6'!$A$1:$K$72</definedName>
    <definedName name="_xlnm.Print_Area" localSheetId="5">'JUNIO ANEXO A DECE-5'!$A$1:$J$244</definedName>
    <definedName name="_xlnm.Print_Area" localSheetId="1">'JUNIO DECE-5'!$A$1:$L$213</definedName>
    <definedName name="_xlnm.Print_Area" localSheetId="9">'JUNIO DECE-6'!$A$1:$K$72</definedName>
    <definedName name="_xlnm.Print_Area" localSheetId="4">'MAYO ANEXO A DECE-5'!$A$1:$J$244</definedName>
    <definedName name="_xlnm.Print_Area" localSheetId="0">'MAYO DECE-5'!$A$1:$L$213</definedName>
    <definedName name="_xlnm.Print_Area" localSheetId="8">'MAYO DECE-6'!$A$1:$K$72</definedName>
    <definedName name="_xlnm.Print_Area" localSheetId="19">'PRESUPUESTO AGOSTO'!$A$1:$E$43</definedName>
    <definedName name="_xlnm.Print_Area" localSheetId="18">'PRESUPUESTO JULIO'!$A$1:$E$43</definedName>
    <definedName name="_xlnm.Print_Area" localSheetId="17">'PRESUPUESTO JUNIO'!$A$1:$E$43</definedName>
    <definedName name="_xlnm.Print_Area" localSheetId="16">'PRESUPUESTO MAYO'!$A$1:$E$43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6" i="156" l="1"/>
  <c r="J88" i="156"/>
  <c r="I88" i="156"/>
  <c r="H88" i="156"/>
  <c r="G88" i="156"/>
  <c r="F88" i="156"/>
  <c r="E88" i="156"/>
  <c r="D88" i="156"/>
  <c r="C88" i="156"/>
  <c r="L87" i="156"/>
  <c r="D132" i="156" s="1"/>
  <c r="K87" i="156"/>
  <c r="C132" i="156" s="1"/>
  <c r="L86" i="156"/>
  <c r="D131" i="156" s="1"/>
  <c r="K86" i="156"/>
  <c r="C131" i="156" s="1"/>
  <c r="L85" i="156"/>
  <c r="D130" i="156" s="1"/>
  <c r="K85" i="156"/>
  <c r="C130" i="156" s="1"/>
  <c r="L84" i="156"/>
  <c r="D129" i="156" s="1"/>
  <c r="K84" i="156"/>
  <c r="C129" i="156" s="1"/>
  <c r="L83" i="156"/>
  <c r="D128" i="156" s="1"/>
  <c r="K83" i="156"/>
  <c r="C128" i="156" s="1"/>
  <c r="L82" i="156"/>
  <c r="D127" i="156" s="1"/>
  <c r="K82" i="156"/>
  <c r="C127" i="156" s="1"/>
  <c r="L81" i="156"/>
  <c r="D126" i="156" s="1"/>
  <c r="K81" i="156"/>
  <c r="C126" i="156" s="1"/>
  <c r="L80" i="156"/>
  <c r="D125" i="156" s="1"/>
  <c r="K80" i="156"/>
  <c r="C125" i="156" s="1"/>
  <c r="L79" i="156"/>
  <c r="D124" i="156" s="1"/>
  <c r="K79" i="156"/>
  <c r="C124" i="156" s="1"/>
  <c r="L78" i="156"/>
  <c r="D123" i="156" s="1"/>
  <c r="K78" i="156"/>
  <c r="C123" i="156" s="1"/>
  <c r="L77" i="156"/>
  <c r="D122" i="156" s="1"/>
  <c r="K77" i="156"/>
  <c r="C122" i="156" s="1"/>
  <c r="L76" i="156"/>
  <c r="D121" i="156" s="1"/>
  <c r="K76" i="156"/>
  <c r="C121" i="156" s="1"/>
  <c r="L75" i="156"/>
  <c r="D120" i="156" s="1"/>
  <c r="K75" i="156"/>
  <c r="C120" i="156" s="1"/>
  <c r="L74" i="156"/>
  <c r="D119" i="156" s="1"/>
  <c r="K74" i="156"/>
  <c r="C119" i="156" s="1"/>
  <c r="L73" i="156"/>
  <c r="D118" i="156" s="1"/>
  <c r="K73" i="156"/>
  <c r="C118" i="156" s="1"/>
  <c r="L72" i="156"/>
  <c r="D117" i="156" s="1"/>
  <c r="K72" i="156"/>
  <c r="C117" i="156" s="1"/>
  <c r="L71" i="156"/>
  <c r="K71" i="156"/>
  <c r="C116" i="156" s="1"/>
  <c r="L70" i="156"/>
  <c r="D115" i="156" s="1"/>
  <c r="K70" i="156"/>
  <c r="C115" i="156" s="1"/>
  <c r="L69" i="156"/>
  <c r="D114" i="156" s="1"/>
  <c r="K69" i="156"/>
  <c r="C114" i="156" s="1"/>
  <c r="J64" i="156"/>
  <c r="I64" i="156"/>
  <c r="H64" i="156"/>
  <c r="G64" i="156"/>
  <c r="F64" i="156"/>
  <c r="E64" i="156"/>
  <c r="D64" i="156"/>
  <c r="C64" i="156"/>
  <c r="J32" i="156"/>
  <c r="I32" i="156"/>
  <c r="H32" i="156"/>
  <c r="G32" i="156"/>
  <c r="F32" i="156"/>
  <c r="E32" i="156"/>
  <c r="D32" i="156"/>
  <c r="C32" i="156"/>
  <c r="I38" i="155"/>
  <c r="H38" i="155"/>
  <c r="G38" i="155"/>
  <c r="F38" i="155"/>
  <c r="E38" i="155"/>
  <c r="D38" i="155"/>
  <c r="C38" i="155"/>
  <c r="B38" i="155"/>
  <c r="K37" i="155"/>
  <c r="C44" i="155" s="1"/>
  <c r="J37" i="155"/>
  <c r="B44" i="155" s="1"/>
  <c r="K36" i="155"/>
  <c r="C43" i="155" s="1"/>
  <c r="C45" i="155" s="1"/>
  <c r="J36" i="155"/>
  <c r="B43" i="155" s="1"/>
  <c r="B45" i="155" s="1"/>
  <c r="I29" i="155"/>
  <c r="H29" i="155"/>
  <c r="G29" i="155"/>
  <c r="F29" i="155"/>
  <c r="E29" i="155"/>
  <c r="D29" i="155"/>
  <c r="C29" i="155"/>
  <c r="B29" i="155"/>
  <c r="I21" i="155"/>
  <c r="H21" i="155"/>
  <c r="G21" i="155"/>
  <c r="F21" i="155"/>
  <c r="E21" i="155"/>
  <c r="D21" i="155"/>
  <c r="C21" i="155"/>
  <c r="B21" i="155"/>
  <c r="F206" i="154"/>
  <c r="D205" i="154"/>
  <c r="D204" i="154"/>
  <c r="D203" i="154"/>
  <c r="D202" i="154"/>
  <c r="D201" i="154"/>
  <c r="D200" i="154"/>
  <c r="D199" i="154"/>
  <c r="D198" i="154"/>
  <c r="D197" i="154"/>
  <c r="D196" i="154"/>
  <c r="D195" i="154"/>
  <c r="D194" i="154"/>
  <c r="D193" i="154"/>
  <c r="D192" i="154"/>
  <c r="D191" i="154"/>
  <c r="D190" i="154"/>
  <c r="D189" i="154"/>
  <c r="D188" i="154"/>
  <c r="D187" i="154"/>
  <c r="D186" i="154"/>
  <c r="D185" i="154"/>
  <c r="D184" i="154"/>
  <c r="J152" i="154"/>
  <c r="I152" i="154"/>
  <c r="H152" i="154"/>
  <c r="G152" i="154"/>
  <c r="F152" i="154"/>
  <c r="E152" i="154"/>
  <c r="D152" i="154"/>
  <c r="C152" i="154"/>
  <c r="J136" i="154"/>
  <c r="I136" i="154"/>
  <c r="I128" i="154" s="1"/>
  <c r="H136" i="154"/>
  <c r="G136" i="154"/>
  <c r="F136" i="154"/>
  <c r="E136" i="154"/>
  <c r="D136" i="154"/>
  <c r="D128" i="154" s="1"/>
  <c r="C136" i="154"/>
  <c r="C128" i="154" s="1"/>
  <c r="J128" i="154"/>
  <c r="H128" i="154"/>
  <c r="G128" i="154"/>
  <c r="F128" i="154"/>
  <c r="E128" i="154"/>
  <c r="J102" i="154"/>
  <c r="I102" i="154"/>
  <c r="H102" i="154"/>
  <c r="G102" i="154"/>
  <c r="F102" i="154"/>
  <c r="E102" i="154"/>
  <c r="D102" i="154"/>
  <c r="C102" i="154"/>
  <c r="J86" i="154"/>
  <c r="J78" i="154" s="1"/>
  <c r="I86" i="154"/>
  <c r="I78" i="154" s="1"/>
  <c r="H86" i="154"/>
  <c r="H78" i="154" s="1"/>
  <c r="G86" i="154"/>
  <c r="F86" i="154"/>
  <c r="F78" i="154" s="1"/>
  <c r="E86" i="154"/>
  <c r="D86" i="154"/>
  <c r="D78" i="154" s="1"/>
  <c r="C86" i="154"/>
  <c r="C78" i="154" s="1"/>
  <c r="G78" i="154"/>
  <c r="E78" i="154"/>
  <c r="J43" i="154"/>
  <c r="J19" i="154" s="1"/>
  <c r="I43" i="154"/>
  <c r="H43" i="154"/>
  <c r="G43" i="154"/>
  <c r="F43" i="154"/>
  <c r="E43" i="154"/>
  <c r="D43" i="154"/>
  <c r="C43" i="154"/>
  <c r="J27" i="154"/>
  <c r="I27" i="154"/>
  <c r="I19" i="154" s="1"/>
  <c r="H27" i="154"/>
  <c r="G27" i="154"/>
  <c r="F27" i="154"/>
  <c r="F19" i="154" s="1"/>
  <c r="E27" i="154"/>
  <c r="D27" i="154"/>
  <c r="D19" i="154" s="1"/>
  <c r="C27" i="154"/>
  <c r="C19" i="154" s="1"/>
  <c r="H19" i="154"/>
  <c r="G19" i="154"/>
  <c r="E19" i="154"/>
  <c r="C192" i="153"/>
  <c r="C187" i="153"/>
  <c r="C186" i="153"/>
  <c r="C181" i="153"/>
  <c r="C180" i="153"/>
  <c r="C174" i="153"/>
  <c r="E143" i="153"/>
  <c r="J142" i="153"/>
  <c r="J143" i="153" s="1"/>
  <c r="I142" i="153"/>
  <c r="I143" i="153" s="1"/>
  <c r="H142" i="153"/>
  <c r="H143" i="153" s="1"/>
  <c r="G142" i="153"/>
  <c r="F142" i="153"/>
  <c r="F143" i="153" s="1"/>
  <c r="E142" i="153"/>
  <c r="D142" i="153"/>
  <c r="D143" i="153" s="1"/>
  <c r="C142" i="153"/>
  <c r="C143" i="153" s="1"/>
  <c r="L141" i="153"/>
  <c r="D194" i="153" s="1"/>
  <c r="K141" i="153"/>
  <c r="E205" i="154" s="1"/>
  <c r="L140" i="153"/>
  <c r="D193" i="153" s="1"/>
  <c r="K140" i="153"/>
  <c r="E204" i="154" s="1"/>
  <c r="L139" i="153"/>
  <c r="D192" i="153" s="1"/>
  <c r="K139" i="153"/>
  <c r="E203" i="154" s="1"/>
  <c r="L138" i="153"/>
  <c r="D191" i="153" s="1"/>
  <c r="K138" i="153"/>
  <c r="C191" i="153" s="1"/>
  <c r="L137" i="153"/>
  <c r="D190" i="153" s="1"/>
  <c r="K137" i="153"/>
  <c r="E201" i="154" s="1"/>
  <c r="L136" i="153"/>
  <c r="D189" i="153" s="1"/>
  <c r="K136" i="153"/>
  <c r="E200" i="154" s="1"/>
  <c r="L135" i="153"/>
  <c r="D188" i="153" s="1"/>
  <c r="K135" i="153"/>
  <c r="E199" i="154" s="1"/>
  <c r="L134" i="153"/>
  <c r="D187" i="153" s="1"/>
  <c r="K134" i="153"/>
  <c r="E198" i="154" s="1"/>
  <c r="L133" i="153"/>
  <c r="D186" i="153" s="1"/>
  <c r="K133" i="153"/>
  <c r="E197" i="154" s="1"/>
  <c r="L132" i="153"/>
  <c r="D185" i="153" s="1"/>
  <c r="K132" i="153"/>
  <c r="C185" i="153" s="1"/>
  <c r="L131" i="153"/>
  <c r="D184" i="153" s="1"/>
  <c r="K131" i="153"/>
  <c r="E195" i="154" s="1"/>
  <c r="L130" i="153"/>
  <c r="D183" i="153" s="1"/>
  <c r="K130" i="153"/>
  <c r="E194" i="154" s="1"/>
  <c r="L129" i="153"/>
  <c r="D182" i="153" s="1"/>
  <c r="K129" i="153"/>
  <c r="E193" i="154" s="1"/>
  <c r="L128" i="153"/>
  <c r="D181" i="153" s="1"/>
  <c r="K128" i="153"/>
  <c r="E192" i="154" s="1"/>
  <c r="L127" i="153"/>
  <c r="D180" i="153" s="1"/>
  <c r="K127" i="153"/>
  <c r="E191" i="154" s="1"/>
  <c r="L126" i="153"/>
  <c r="D179" i="153" s="1"/>
  <c r="K126" i="153"/>
  <c r="C179" i="153" s="1"/>
  <c r="L125" i="153"/>
  <c r="D178" i="153" s="1"/>
  <c r="K125" i="153"/>
  <c r="E189" i="154" s="1"/>
  <c r="L124" i="153"/>
  <c r="D177" i="153" s="1"/>
  <c r="K124" i="153"/>
  <c r="E188" i="154" s="1"/>
  <c r="L123" i="153"/>
  <c r="D176" i="153" s="1"/>
  <c r="K123" i="153"/>
  <c r="E187" i="154" s="1"/>
  <c r="L122" i="153"/>
  <c r="D175" i="153" s="1"/>
  <c r="K122" i="153"/>
  <c r="E186" i="154" s="1"/>
  <c r="L121" i="153"/>
  <c r="D174" i="153" s="1"/>
  <c r="K121" i="153"/>
  <c r="E185" i="154" s="1"/>
  <c r="L120" i="153"/>
  <c r="D173" i="153" s="1"/>
  <c r="D195" i="153" s="1"/>
  <c r="K120" i="153"/>
  <c r="C173" i="153" s="1"/>
  <c r="J117" i="153"/>
  <c r="I117" i="153"/>
  <c r="H117" i="153"/>
  <c r="G117" i="153"/>
  <c r="G143" i="153" s="1"/>
  <c r="F117" i="153"/>
  <c r="E117" i="153"/>
  <c r="D117" i="153"/>
  <c r="C117" i="153"/>
  <c r="L116" i="153"/>
  <c r="K116" i="153"/>
  <c r="L115" i="153"/>
  <c r="K115" i="153"/>
  <c r="K114" i="153"/>
  <c r="K117" i="153" s="1"/>
  <c r="C92" i="153"/>
  <c r="J91" i="153"/>
  <c r="J92" i="153" s="1"/>
  <c r="I91" i="153"/>
  <c r="I92" i="153" s="1"/>
  <c r="H91" i="153"/>
  <c r="H92" i="153" s="1"/>
  <c r="G91" i="153"/>
  <c r="G92" i="153" s="1"/>
  <c r="F91" i="153"/>
  <c r="F92" i="153" s="1"/>
  <c r="E91" i="153"/>
  <c r="D91" i="153"/>
  <c r="C91" i="153"/>
  <c r="J66" i="153"/>
  <c r="I66" i="153"/>
  <c r="H66" i="153"/>
  <c r="G66" i="153"/>
  <c r="F66" i="153"/>
  <c r="E66" i="153"/>
  <c r="E92" i="153" s="1"/>
  <c r="D66" i="153"/>
  <c r="D92" i="153" s="1"/>
  <c r="C66" i="153"/>
  <c r="B60" i="153"/>
  <c r="A59" i="153"/>
  <c r="A110" i="153" s="1"/>
  <c r="J46" i="153"/>
  <c r="I46" i="153"/>
  <c r="I47" i="153" s="1"/>
  <c r="H46" i="153"/>
  <c r="H47" i="153" s="1"/>
  <c r="G46" i="153"/>
  <c r="G47" i="153" s="1"/>
  <c r="F46" i="153"/>
  <c r="E46" i="153"/>
  <c r="D46" i="153"/>
  <c r="C46" i="153"/>
  <c r="C47" i="153" s="1"/>
  <c r="I21" i="153"/>
  <c r="H21" i="153"/>
  <c r="G21" i="153"/>
  <c r="F21" i="153"/>
  <c r="F47" i="153" s="1"/>
  <c r="E21" i="153"/>
  <c r="E47" i="153" s="1"/>
  <c r="D21" i="153"/>
  <c r="D47" i="153" s="1"/>
  <c r="C21" i="153"/>
  <c r="J18" i="153"/>
  <c r="J21" i="153" s="1"/>
  <c r="D35" i="152"/>
  <c r="D36" i="152" s="1"/>
  <c r="C35" i="152"/>
  <c r="C36" i="152" s="1"/>
  <c r="E34" i="152"/>
  <c r="E33" i="152"/>
  <c r="E32" i="152"/>
  <c r="E31" i="152"/>
  <c r="E30" i="152"/>
  <c r="E29" i="152"/>
  <c r="E28" i="152"/>
  <c r="E27" i="152"/>
  <c r="E26" i="152"/>
  <c r="E25" i="152"/>
  <c r="E24" i="152"/>
  <c r="E23" i="152"/>
  <c r="E22" i="152"/>
  <c r="E21" i="152"/>
  <c r="E20" i="152"/>
  <c r="E19" i="152"/>
  <c r="E18" i="152"/>
  <c r="E17" i="152"/>
  <c r="E16" i="152"/>
  <c r="E15" i="152"/>
  <c r="E14" i="152"/>
  <c r="E13" i="152"/>
  <c r="E35" i="152" s="1"/>
  <c r="E36" i="152" s="1"/>
  <c r="E12" i="152"/>
  <c r="E10" i="152"/>
  <c r="D10" i="152"/>
  <c r="C10" i="152"/>
  <c r="E9" i="152"/>
  <c r="E8" i="152"/>
  <c r="C8" i="152"/>
  <c r="C12" i="152" s="1"/>
  <c r="D6" i="152"/>
  <c r="C6" i="152"/>
  <c r="E5" i="152"/>
  <c r="E6" i="152" s="1"/>
  <c r="B15" i="151"/>
  <c r="J88" i="150"/>
  <c r="I88" i="150"/>
  <c r="H88" i="150"/>
  <c r="G88" i="150"/>
  <c r="F88" i="150"/>
  <c r="E88" i="150"/>
  <c r="D88" i="150"/>
  <c r="C88" i="150"/>
  <c r="L87" i="150"/>
  <c r="D132" i="150" s="1"/>
  <c r="K87" i="150"/>
  <c r="C132" i="150" s="1"/>
  <c r="L86" i="150"/>
  <c r="D131" i="150" s="1"/>
  <c r="K86" i="150"/>
  <c r="C131" i="150" s="1"/>
  <c r="L85" i="150"/>
  <c r="D130" i="150" s="1"/>
  <c r="K85" i="150"/>
  <c r="C130" i="150" s="1"/>
  <c r="L84" i="150"/>
  <c r="D129" i="150" s="1"/>
  <c r="K84" i="150"/>
  <c r="C129" i="150" s="1"/>
  <c r="L83" i="150"/>
  <c r="D128" i="150" s="1"/>
  <c r="K83" i="150"/>
  <c r="C128" i="150" s="1"/>
  <c r="L82" i="150"/>
  <c r="D127" i="150" s="1"/>
  <c r="K82" i="150"/>
  <c r="C127" i="150" s="1"/>
  <c r="L81" i="150"/>
  <c r="D126" i="150" s="1"/>
  <c r="K81" i="150"/>
  <c r="C126" i="150" s="1"/>
  <c r="L80" i="150"/>
  <c r="D125" i="150" s="1"/>
  <c r="K80" i="150"/>
  <c r="C125" i="150" s="1"/>
  <c r="L79" i="150"/>
  <c r="D124" i="150" s="1"/>
  <c r="K79" i="150"/>
  <c r="C124" i="150" s="1"/>
  <c r="L78" i="150"/>
  <c r="D123" i="150" s="1"/>
  <c r="K78" i="150"/>
  <c r="C123" i="150" s="1"/>
  <c r="L77" i="150"/>
  <c r="D122" i="150" s="1"/>
  <c r="K77" i="150"/>
  <c r="C122" i="150" s="1"/>
  <c r="L76" i="150"/>
  <c r="D121" i="150" s="1"/>
  <c r="K76" i="150"/>
  <c r="C121" i="150" s="1"/>
  <c r="L75" i="150"/>
  <c r="D120" i="150" s="1"/>
  <c r="K75" i="150"/>
  <c r="C120" i="150" s="1"/>
  <c r="L74" i="150"/>
  <c r="D119" i="150" s="1"/>
  <c r="K74" i="150"/>
  <c r="C119" i="150" s="1"/>
  <c r="L73" i="150"/>
  <c r="D118" i="150" s="1"/>
  <c r="K73" i="150"/>
  <c r="C118" i="150" s="1"/>
  <c r="L72" i="150"/>
  <c r="D117" i="150" s="1"/>
  <c r="K72" i="150"/>
  <c r="C117" i="150" s="1"/>
  <c r="L71" i="150"/>
  <c r="D116" i="150" s="1"/>
  <c r="K71" i="150"/>
  <c r="C116" i="150" s="1"/>
  <c r="L70" i="150"/>
  <c r="D115" i="150" s="1"/>
  <c r="K70" i="150"/>
  <c r="C115" i="150" s="1"/>
  <c r="L69" i="150"/>
  <c r="D114" i="150" s="1"/>
  <c r="K69" i="150"/>
  <c r="C114" i="150" s="1"/>
  <c r="J64" i="150"/>
  <c r="I64" i="150"/>
  <c r="H64" i="150"/>
  <c r="G64" i="150"/>
  <c r="F64" i="150"/>
  <c r="E64" i="150"/>
  <c r="D64" i="150"/>
  <c r="C64" i="150"/>
  <c r="J32" i="150"/>
  <c r="I32" i="150"/>
  <c r="H32" i="150"/>
  <c r="G32" i="150"/>
  <c r="F32" i="150"/>
  <c r="E32" i="150"/>
  <c r="D32" i="150"/>
  <c r="C32" i="150"/>
  <c r="B44" i="149"/>
  <c r="I38" i="149"/>
  <c r="H38" i="149"/>
  <c r="G38" i="149"/>
  <c r="F38" i="149"/>
  <c r="E38" i="149"/>
  <c r="D38" i="149"/>
  <c r="C38" i="149"/>
  <c r="B38" i="149"/>
  <c r="K37" i="149"/>
  <c r="C44" i="149" s="1"/>
  <c r="J37" i="149"/>
  <c r="K36" i="149"/>
  <c r="C43" i="149" s="1"/>
  <c r="C45" i="149" s="1"/>
  <c r="J36" i="149"/>
  <c r="B43" i="149" s="1"/>
  <c r="B45" i="149" s="1"/>
  <c r="I29" i="149"/>
  <c r="H29" i="149"/>
  <c r="G29" i="149"/>
  <c r="F29" i="149"/>
  <c r="E29" i="149"/>
  <c r="D29" i="149"/>
  <c r="C29" i="149"/>
  <c r="B29" i="149"/>
  <c r="I21" i="149"/>
  <c r="H21" i="149"/>
  <c r="G21" i="149"/>
  <c r="F21" i="149"/>
  <c r="E21" i="149"/>
  <c r="D21" i="149"/>
  <c r="C21" i="149"/>
  <c r="B21" i="149"/>
  <c r="F206" i="148"/>
  <c r="D205" i="148"/>
  <c r="D204" i="148"/>
  <c r="D203" i="148"/>
  <c r="D202" i="148"/>
  <c r="D201" i="148"/>
  <c r="D200" i="148"/>
  <c r="D199" i="148"/>
  <c r="D198" i="148"/>
  <c r="D197" i="148"/>
  <c r="D196" i="148"/>
  <c r="D195" i="148"/>
  <c r="D194" i="148"/>
  <c r="D193" i="148"/>
  <c r="D192" i="148"/>
  <c r="D191" i="148"/>
  <c r="D190" i="148"/>
  <c r="D189" i="148"/>
  <c r="D188" i="148"/>
  <c r="D187" i="148"/>
  <c r="D186" i="148"/>
  <c r="D185" i="148"/>
  <c r="D184" i="148"/>
  <c r="J152" i="148"/>
  <c r="I152" i="148"/>
  <c r="H152" i="148"/>
  <c r="G152" i="148"/>
  <c r="F152" i="148"/>
  <c r="E152" i="148"/>
  <c r="D152" i="148"/>
  <c r="C152" i="148"/>
  <c r="J136" i="148"/>
  <c r="I136" i="148"/>
  <c r="I128" i="148" s="1"/>
  <c r="H136" i="148"/>
  <c r="G136" i="148"/>
  <c r="G128" i="148" s="1"/>
  <c r="F136" i="148"/>
  <c r="F128" i="148" s="1"/>
  <c r="E136" i="148"/>
  <c r="D136" i="148"/>
  <c r="D128" i="148" s="1"/>
  <c r="C136" i="148"/>
  <c r="C128" i="148" s="1"/>
  <c r="J128" i="148"/>
  <c r="H128" i="148"/>
  <c r="E128" i="148"/>
  <c r="J102" i="148"/>
  <c r="I102" i="148"/>
  <c r="H102" i="148"/>
  <c r="G102" i="148"/>
  <c r="F102" i="148"/>
  <c r="E102" i="148"/>
  <c r="D102" i="148"/>
  <c r="C102" i="148"/>
  <c r="J86" i="148"/>
  <c r="I86" i="148"/>
  <c r="I78" i="148" s="1"/>
  <c r="H86" i="148"/>
  <c r="G86" i="148"/>
  <c r="G78" i="148" s="1"/>
  <c r="F86" i="148"/>
  <c r="F78" i="148" s="1"/>
  <c r="E86" i="148"/>
  <c r="D86" i="148"/>
  <c r="D78" i="148" s="1"/>
  <c r="C86" i="148"/>
  <c r="C78" i="148" s="1"/>
  <c r="J78" i="148"/>
  <c r="H78" i="148"/>
  <c r="E78" i="148"/>
  <c r="J43" i="148"/>
  <c r="I43" i="148"/>
  <c r="H43" i="148"/>
  <c r="G43" i="148"/>
  <c r="G19" i="148" s="1"/>
  <c r="F43" i="148"/>
  <c r="E43" i="148"/>
  <c r="D43" i="148"/>
  <c r="C43" i="148"/>
  <c r="J27" i="148"/>
  <c r="I27" i="148"/>
  <c r="I19" i="148" s="1"/>
  <c r="H27" i="148"/>
  <c r="G27" i="148"/>
  <c r="F27" i="148"/>
  <c r="F19" i="148" s="1"/>
  <c r="E27" i="148"/>
  <c r="D27" i="148"/>
  <c r="D19" i="148" s="1"/>
  <c r="C27" i="148"/>
  <c r="C19" i="148" s="1"/>
  <c r="J19" i="148"/>
  <c r="H19" i="148"/>
  <c r="E19" i="148"/>
  <c r="C192" i="147"/>
  <c r="C186" i="147"/>
  <c r="C180" i="147"/>
  <c r="C174" i="147"/>
  <c r="E143" i="147"/>
  <c r="J142" i="147"/>
  <c r="J143" i="147" s="1"/>
  <c r="I142" i="147"/>
  <c r="I143" i="147" s="1"/>
  <c r="H142" i="147"/>
  <c r="H143" i="147" s="1"/>
  <c r="G142" i="147"/>
  <c r="G143" i="147" s="1"/>
  <c r="F142" i="147"/>
  <c r="F143" i="147" s="1"/>
  <c r="E142" i="147"/>
  <c r="D142" i="147"/>
  <c r="D143" i="147" s="1"/>
  <c r="C142" i="147"/>
  <c r="C143" i="147" s="1"/>
  <c r="L141" i="147"/>
  <c r="D194" i="147" s="1"/>
  <c r="K141" i="147"/>
  <c r="E205" i="148" s="1"/>
  <c r="L140" i="147"/>
  <c r="D193" i="147" s="1"/>
  <c r="K140" i="147"/>
  <c r="E204" i="148" s="1"/>
  <c r="L139" i="147"/>
  <c r="D192" i="147" s="1"/>
  <c r="K139" i="147"/>
  <c r="E203" i="148" s="1"/>
  <c r="L138" i="147"/>
  <c r="D191" i="147" s="1"/>
  <c r="K138" i="147"/>
  <c r="C191" i="147" s="1"/>
  <c r="L137" i="147"/>
  <c r="D190" i="147" s="1"/>
  <c r="K137" i="147"/>
  <c r="E201" i="148" s="1"/>
  <c r="L136" i="147"/>
  <c r="D189" i="147" s="1"/>
  <c r="K136" i="147"/>
  <c r="E200" i="148" s="1"/>
  <c r="L135" i="147"/>
  <c r="D188" i="147" s="1"/>
  <c r="K135" i="147"/>
  <c r="E199" i="148" s="1"/>
  <c r="L134" i="147"/>
  <c r="D187" i="147" s="1"/>
  <c r="K134" i="147"/>
  <c r="E198" i="148" s="1"/>
  <c r="L133" i="147"/>
  <c r="D186" i="147" s="1"/>
  <c r="K133" i="147"/>
  <c r="E197" i="148" s="1"/>
  <c r="L132" i="147"/>
  <c r="D185" i="147" s="1"/>
  <c r="K132" i="147"/>
  <c r="C185" i="147" s="1"/>
  <c r="L131" i="147"/>
  <c r="D184" i="147" s="1"/>
  <c r="K131" i="147"/>
  <c r="E195" i="148" s="1"/>
  <c r="L130" i="147"/>
  <c r="D183" i="147" s="1"/>
  <c r="K130" i="147"/>
  <c r="E194" i="148" s="1"/>
  <c r="L129" i="147"/>
  <c r="D182" i="147" s="1"/>
  <c r="K129" i="147"/>
  <c r="E193" i="148" s="1"/>
  <c r="L128" i="147"/>
  <c r="D181" i="147" s="1"/>
  <c r="K128" i="147"/>
  <c r="E192" i="148" s="1"/>
  <c r="L127" i="147"/>
  <c r="D180" i="147" s="1"/>
  <c r="K127" i="147"/>
  <c r="E191" i="148" s="1"/>
  <c r="L126" i="147"/>
  <c r="D179" i="147" s="1"/>
  <c r="K126" i="147"/>
  <c r="C179" i="147" s="1"/>
  <c r="L125" i="147"/>
  <c r="D178" i="147" s="1"/>
  <c r="K125" i="147"/>
  <c r="E189" i="148" s="1"/>
  <c r="L124" i="147"/>
  <c r="D177" i="147" s="1"/>
  <c r="K124" i="147"/>
  <c r="E188" i="148" s="1"/>
  <c r="L123" i="147"/>
  <c r="D176" i="147" s="1"/>
  <c r="K123" i="147"/>
  <c r="E187" i="148" s="1"/>
  <c r="L122" i="147"/>
  <c r="D175" i="147" s="1"/>
  <c r="K122" i="147"/>
  <c r="E186" i="148" s="1"/>
  <c r="L121" i="147"/>
  <c r="D174" i="147" s="1"/>
  <c r="K121" i="147"/>
  <c r="E185" i="148" s="1"/>
  <c r="L120" i="147"/>
  <c r="D173" i="147" s="1"/>
  <c r="K120" i="147"/>
  <c r="C173" i="147" s="1"/>
  <c r="J117" i="147"/>
  <c r="I117" i="147"/>
  <c r="H117" i="147"/>
  <c r="G117" i="147"/>
  <c r="F117" i="147"/>
  <c r="E117" i="147"/>
  <c r="D117" i="147"/>
  <c r="C117" i="147"/>
  <c r="L116" i="147"/>
  <c r="K116" i="147"/>
  <c r="L115" i="147"/>
  <c r="K115" i="147"/>
  <c r="K114" i="147"/>
  <c r="K117" i="147" s="1"/>
  <c r="J91" i="147"/>
  <c r="J92" i="147" s="1"/>
  <c r="I91" i="147"/>
  <c r="I92" i="147" s="1"/>
  <c r="H91" i="147"/>
  <c r="H92" i="147" s="1"/>
  <c r="G91" i="147"/>
  <c r="G92" i="147" s="1"/>
  <c r="F91" i="147"/>
  <c r="F92" i="147" s="1"/>
  <c r="E91" i="147"/>
  <c r="E92" i="147" s="1"/>
  <c r="D91" i="147"/>
  <c r="C91" i="147"/>
  <c r="J66" i="147"/>
  <c r="I66" i="147"/>
  <c r="H66" i="147"/>
  <c r="G66" i="147"/>
  <c r="F66" i="147"/>
  <c r="E66" i="147"/>
  <c r="D66" i="147"/>
  <c r="D92" i="147" s="1"/>
  <c r="C66" i="147"/>
  <c r="C92" i="147" s="1"/>
  <c r="B60" i="147"/>
  <c r="A59" i="147"/>
  <c r="A110" i="147" s="1"/>
  <c r="J46" i="147"/>
  <c r="J47" i="147" s="1"/>
  <c r="I46" i="147"/>
  <c r="I47" i="147" s="1"/>
  <c r="H46" i="147"/>
  <c r="H47" i="147" s="1"/>
  <c r="G46" i="147"/>
  <c r="G47" i="147" s="1"/>
  <c r="F46" i="147"/>
  <c r="E46" i="147"/>
  <c r="E47" i="147" s="1"/>
  <c r="D46" i="147"/>
  <c r="D47" i="147" s="1"/>
  <c r="C46" i="147"/>
  <c r="C47" i="147" s="1"/>
  <c r="J21" i="147"/>
  <c r="I21" i="147"/>
  <c r="H21" i="147"/>
  <c r="G21" i="147"/>
  <c r="F21" i="147"/>
  <c r="F47" i="147" s="1"/>
  <c r="E21" i="147"/>
  <c r="D21" i="147"/>
  <c r="C21" i="147"/>
  <c r="J18" i="147"/>
  <c r="L114" i="147" s="1"/>
  <c r="L117" i="147" s="1"/>
  <c r="D36" i="146"/>
  <c r="D35" i="146"/>
  <c r="C35" i="146"/>
  <c r="C36" i="146" s="1"/>
  <c r="E34" i="146"/>
  <c r="E33" i="146"/>
  <c r="E32" i="146"/>
  <c r="E31" i="146"/>
  <c r="E30" i="146"/>
  <c r="E29" i="146"/>
  <c r="E28" i="146"/>
  <c r="E27" i="146"/>
  <c r="E26" i="146"/>
  <c r="E25" i="146"/>
  <c r="E24" i="146"/>
  <c r="E23" i="146"/>
  <c r="E22" i="146"/>
  <c r="E21" i="146"/>
  <c r="E20" i="146"/>
  <c r="E19" i="146"/>
  <c r="E18" i="146"/>
  <c r="E17" i="146"/>
  <c r="E16" i="146"/>
  <c r="E15" i="146"/>
  <c r="E14" i="146"/>
  <c r="E13" i="146"/>
  <c r="E35" i="146" s="1"/>
  <c r="E36" i="146" s="1"/>
  <c r="D10" i="146"/>
  <c r="C10" i="146"/>
  <c r="E9" i="146"/>
  <c r="E10" i="146" s="1"/>
  <c r="E8" i="146"/>
  <c r="E12" i="146" s="1"/>
  <c r="C8" i="146"/>
  <c r="C12" i="146" s="1"/>
  <c r="D6" i="146"/>
  <c r="C6" i="146"/>
  <c r="E5" i="146"/>
  <c r="E6" i="146" s="1"/>
  <c r="B17" i="145"/>
  <c r="J95" i="144"/>
  <c r="I95" i="144"/>
  <c r="H95" i="144"/>
  <c r="G95" i="144"/>
  <c r="F95" i="144"/>
  <c r="E95" i="144"/>
  <c r="D95" i="144"/>
  <c r="C95" i="144"/>
  <c r="L94" i="144"/>
  <c r="D139" i="144" s="1"/>
  <c r="K94" i="144"/>
  <c r="C139" i="144" s="1"/>
  <c r="L93" i="144"/>
  <c r="D138" i="144" s="1"/>
  <c r="K93" i="144"/>
  <c r="C138" i="144" s="1"/>
  <c r="L92" i="144"/>
  <c r="D137" i="144" s="1"/>
  <c r="K92" i="144"/>
  <c r="C137" i="144" s="1"/>
  <c r="L91" i="144"/>
  <c r="D136" i="144" s="1"/>
  <c r="K91" i="144"/>
  <c r="C136" i="144" s="1"/>
  <c r="L90" i="144"/>
  <c r="D135" i="144" s="1"/>
  <c r="K90" i="144"/>
  <c r="C135" i="144" s="1"/>
  <c r="L89" i="144"/>
  <c r="D134" i="144" s="1"/>
  <c r="K89" i="144"/>
  <c r="C134" i="144" s="1"/>
  <c r="L88" i="144"/>
  <c r="D133" i="144" s="1"/>
  <c r="K88" i="144"/>
  <c r="C133" i="144" s="1"/>
  <c r="L87" i="144"/>
  <c r="D132" i="144" s="1"/>
  <c r="K87" i="144"/>
  <c r="C132" i="144" s="1"/>
  <c r="L86" i="144"/>
  <c r="D131" i="144" s="1"/>
  <c r="K86" i="144"/>
  <c r="C131" i="144" s="1"/>
  <c r="L85" i="144"/>
  <c r="D130" i="144" s="1"/>
  <c r="K85" i="144"/>
  <c r="C130" i="144" s="1"/>
  <c r="L84" i="144"/>
  <c r="D129" i="144" s="1"/>
  <c r="K84" i="144"/>
  <c r="C129" i="144" s="1"/>
  <c r="L83" i="144"/>
  <c r="D128" i="144" s="1"/>
  <c r="K83" i="144"/>
  <c r="C128" i="144" s="1"/>
  <c r="L82" i="144"/>
  <c r="D127" i="144" s="1"/>
  <c r="K82" i="144"/>
  <c r="C127" i="144" s="1"/>
  <c r="L81" i="144"/>
  <c r="D126" i="144" s="1"/>
  <c r="K81" i="144"/>
  <c r="C126" i="144" s="1"/>
  <c r="L80" i="144"/>
  <c r="D125" i="144" s="1"/>
  <c r="K80" i="144"/>
  <c r="C125" i="144" s="1"/>
  <c r="L79" i="144"/>
  <c r="D124" i="144" s="1"/>
  <c r="K79" i="144"/>
  <c r="C124" i="144" s="1"/>
  <c r="L78" i="144"/>
  <c r="D123" i="144" s="1"/>
  <c r="K78" i="144"/>
  <c r="C123" i="144" s="1"/>
  <c r="L77" i="144"/>
  <c r="D122" i="144" s="1"/>
  <c r="K77" i="144"/>
  <c r="C122" i="144" s="1"/>
  <c r="L76" i="144"/>
  <c r="D121" i="144" s="1"/>
  <c r="K76" i="144"/>
  <c r="C121" i="144" s="1"/>
  <c r="J71" i="144"/>
  <c r="I71" i="144"/>
  <c r="H71" i="144"/>
  <c r="G71" i="144"/>
  <c r="F71" i="144"/>
  <c r="E71" i="144"/>
  <c r="D71" i="144"/>
  <c r="C71" i="144"/>
  <c r="J32" i="144"/>
  <c r="I32" i="144"/>
  <c r="H32" i="144"/>
  <c r="G32" i="144"/>
  <c r="F32" i="144"/>
  <c r="E32" i="144"/>
  <c r="D32" i="144"/>
  <c r="C32" i="144"/>
  <c r="B44" i="143"/>
  <c r="I38" i="143"/>
  <c r="H38" i="143"/>
  <c r="G38" i="143"/>
  <c r="F38" i="143"/>
  <c r="E38" i="143"/>
  <c r="D38" i="143"/>
  <c r="C38" i="143"/>
  <c r="B38" i="143"/>
  <c r="K37" i="143"/>
  <c r="C44" i="143" s="1"/>
  <c r="J37" i="143"/>
  <c r="K36" i="143"/>
  <c r="C43" i="143" s="1"/>
  <c r="C45" i="143" s="1"/>
  <c r="J36" i="143"/>
  <c r="B43" i="143" s="1"/>
  <c r="B45" i="143" s="1"/>
  <c r="I29" i="143"/>
  <c r="H29" i="143"/>
  <c r="G29" i="143"/>
  <c r="F29" i="143"/>
  <c r="E29" i="143"/>
  <c r="D29" i="143"/>
  <c r="C29" i="143"/>
  <c r="B29" i="143"/>
  <c r="I21" i="143"/>
  <c r="H21" i="143"/>
  <c r="G21" i="143"/>
  <c r="F21" i="143"/>
  <c r="E21" i="143"/>
  <c r="D21" i="143"/>
  <c r="C21" i="143"/>
  <c r="B21" i="143"/>
  <c r="F206" i="142"/>
  <c r="D205" i="142"/>
  <c r="D204" i="142"/>
  <c r="D203" i="142"/>
  <c r="E202" i="142"/>
  <c r="D202" i="142"/>
  <c r="D201" i="142"/>
  <c r="D200" i="142"/>
  <c r="D199" i="142"/>
  <c r="D198" i="142"/>
  <c r="D197" i="142"/>
  <c r="E196" i="142"/>
  <c r="D196" i="142"/>
  <c r="D195" i="142"/>
  <c r="D194" i="142"/>
  <c r="D193" i="142"/>
  <c r="D192" i="142"/>
  <c r="D191" i="142"/>
  <c r="E190" i="142"/>
  <c r="D190" i="142"/>
  <c r="D189" i="142"/>
  <c r="D188" i="142"/>
  <c r="D187" i="142"/>
  <c r="D186" i="142"/>
  <c r="D185" i="142"/>
  <c r="E184" i="142"/>
  <c r="D184" i="142"/>
  <c r="J152" i="142"/>
  <c r="I152" i="142"/>
  <c r="H152" i="142"/>
  <c r="G152" i="142"/>
  <c r="F152" i="142"/>
  <c r="E152" i="142"/>
  <c r="D152" i="142"/>
  <c r="C152" i="142"/>
  <c r="J136" i="142"/>
  <c r="J128" i="142" s="1"/>
  <c r="I136" i="142"/>
  <c r="I128" i="142" s="1"/>
  <c r="H136" i="142"/>
  <c r="G136" i="142"/>
  <c r="F136" i="142"/>
  <c r="E136" i="142"/>
  <c r="D136" i="142"/>
  <c r="D128" i="142" s="1"/>
  <c r="C136" i="142"/>
  <c r="C128" i="142" s="1"/>
  <c r="H128" i="142"/>
  <c r="G128" i="142"/>
  <c r="F128" i="142"/>
  <c r="E128" i="142"/>
  <c r="J102" i="142"/>
  <c r="I102" i="142"/>
  <c r="H102" i="142"/>
  <c r="G102" i="142"/>
  <c r="F102" i="142"/>
  <c r="E102" i="142"/>
  <c r="D102" i="142"/>
  <c r="C102" i="142"/>
  <c r="J86" i="142"/>
  <c r="J78" i="142" s="1"/>
  <c r="I86" i="142"/>
  <c r="I78" i="142" s="1"/>
  <c r="H86" i="142"/>
  <c r="G86" i="142"/>
  <c r="F86" i="142"/>
  <c r="E86" i="142"/>
  <c r="D86" i="142"/>
  <c r="D78" i="142" s="1"/>
  <c r="C86" i="142"/>
  <c r="C78" i="142" s="1"/>
  <c r="H78" i="142"/>
  <c r="G78" i="142"/>
  <c r="F78" i="142"/>
  <c r="E78" i="142"/>
  <c r="J43" i="142"/>
  <c r="I43" i="142"/>
  <c r="H43" i="142"/>
  <c r="G43" i="142"/>
  <c r="F43" i="142"/>
  <c r="E43" i="142"/>
  <c r="D43" i="142"/>
  <c r="C43" i="142"/>
  <c r="J27" i="142"/>
  <c r="J19" i="142" s="1"/>
  <c r="I27" i="142"/>
  <c r="I19" i="142" s="1"/>
  <c r="H27" i="142"/>
  <c r="G27" i="142"/>
  <c r="F27" i="142"/>
  <c r="E27" i="142"/>
  <c r="D27" i="142"/>
  <c r="D19" i="142" s="1"/>
  <c r="C27" i="142"/>
  <c r="C19" i="142" s="1"/>
  <c r="H19" i="142"/>
  <c r="G19" i="142"/>
  <c r="F19" i="142"/>
  <c r="E19" i="142"/>
  <c r="C193" i="141"/>
  <c r="D192" i="141"/>
  <c r="C192" i="141"/>
  <c r="C187" i="141"/>
  <c r="D186" i="141"/>
  <c r="C186" i="141"/>
  <c r="C181" i="141"/>
  <c r="D180" i="141"/>
  <c r="C180" i="141"/>
  <c r="C175" i="141"/>
  <c r="D174" i="141"/>
  <c r="C174" i="141"/>
  <c r="G143" i="141"/>
  <c r="F143" i="141"/>
  <c r="J142" i="141"/>
  <c r="J143" i="141" s="1"/>
  <c r="I142" i="141"/>
  <c r="I143" i="141" s="1"/>
  <c r="H142" i="141"/>
  <c r="H143" i="141" s="1"/>
  <c r="G142" i="141"/>
  <c r="F142" i="141"/>
  <c r="E142" i="141"/>
  <c r="E143" i="141" s="1"/>
  <c r="D142" i="141"/>
  <c r="D143" i="141" s="1"/>
  <c r="C142" i="141"/>
  <c r="C143" i="141" s="1"/>
  <c r="L141" i="141"/>
  <c r="D194" i="141" s="1"/>
  <c r="K141" i="141"/>
  <c r="E205" i="142" s="1"/>
  <c r="L140" i="141"/>
  <c r="D193" i="141" s="1"/>
  <c r="K140" i="141"/>
  <c r="E204" i="142" s="1"/>
  <c r="L139" i="141"/>
  <c r="K139" i="141"/>
  <c r="E203" i="142" s="1"/>
  <c r="L138" i="141"/>
  <c r="D191" i="141" s="1"/>
  <c r="K138" i="141"/>
  <c r="C191" i="141" s="1"/>
  <c r="L137" i="141"/>
  <c r="D190" i="141" s="1"/>
  <c r="K137" i="141"/>
  <c r="E201" i="142" s="1"/>
  <c r="L136" i="141"/>
  <c r="D189" i="141" s="1"/>
  <c r="K136" i="141"/>
  <c r="E200" i="142" s="1"/>
  <c r="L135" i="141"/>
  <c r="D188" i="141" s="1"/>
  <c r="K135" i="141"/>
  <c r="E199" i="142" s="1"/>
  <c r="L134" i="141"/>
  <c r="D187" i="141" s="1"/>
  <c r="K134" i="141"/>
  <c r="E198" i="142" s="1"/>
  <c r="L133" i="141"/>
  <c r="K133" i="141"/>
  <c r="E197" i="142" s="1"/>
  <c r="L132" i="141"/>
  <c r="D185" i="141" s="1"/>
  <c r="K132" i="141"/>
  <c r="C185" i="141" s="1"/>
  <c r="L131" i="141"/>
  <c r="D184" i="141" s="1"/>
  <c r="K131" i="141"/>
  <c r="E195" i="142" s="1"/>
  <c r="L130" i="141"/>
  <c r="D183" i="141" s="1"/>
  <c r="K130" i="141"/>
  <c r="E194" i="142" s="1"/>
  <c r="L129" i="141"/>
  <c r="D182" i="141" s="1"/>
  <c r="K129" i="141"/>
  <c r="E193" i="142" s="1"/>
  <c r="L128" i="141"/>
  <c r="D181" i="141" s="1"/>
  <c r="K128" i="141"/>
  <c r="E192" i="142" s="1"/>
  <c r="L127" i="141"/>
  <c r="K127" i="141"/>
  <c r="E191" i="142" s="1"/>
  <c r="L126" i="141"/>
  <c r="D179" i="141" s="1"/>
  <c r="K126" i="141"/>
  <c r="C179" i="141" s="1"/>
  <c r="L125" i="141"/>
  <c r="D178" i="141" s="1"/>
  <c r="K125" i="141"/>
  <c r="E189" i="142" s="1"/>
  <c r="L124" i="141"/>
  <c r="D177" i="141" s="1"/>
  <c r="K124" i="141"/>
  <c r="E188" i="142" s="1"/>
  <c r="L123" i="141"/>
  <c r="D176" i="141" s="1"/>
  <c r="K123" i="141"/>
  <c r="E187" i="142" s="1"/>
  <c r="L122" i="141"/>
  <c r="D175" i="141" s="1"/>
  <c r="K122" i="141"/>
  <c r="E186" i="142" s="1"/>
  <c r="L121" i="141"/>
  <c r="K121" i="141"/>
  <c r="E185" i="142" s="1"/>
  <c r="L120" i="141"/>
  <c r="D173" i="141" s="1"/>
  <c r="K120" i="141"/>
  <c r="C173" i="141" s="1"/>
  <c r="J117" i="141"/>
  <c r="I117" i="141"/>
  <c r="H117" i="141"/>
  <c r="G117" i="141"/>
  <c r="F117" i="141"/>
  <c r="E117" i="141"/>
  <c r="D117" i="141"/>
  <c r="C117" i="141"/>
  <c r="L116" i="141"/>
  <c r="K116" i="141"/>
  <c r="L115" i="141"/>
  <c r="K115" i="141"/>
  <c r="K117" i="141" s="1"/>
  <c r="L114" i="141"/>
  <c r="L117" i="141" s="1"/>
  <c r="K114" i="141"/>
  <c r="J91" i="141"/>
  <c r="J92" i="141" s="1"/>
  <c r="I91" i="141"/>
  <c r="I92" i="141" s="1"/>
  <c r="H91" i="141"/>
  <c r="H92" i="141" s="1"/>
  <c r="G91" i="141"/>
  <c r="G92" i="141" s="1"/>
  <c r="F91" i="141"/>
  <c r="F92" i="141" s="1"/>
  <c r="E91" i="141"/>
  <c r="D91" i="141"/>
  <c r="C91" i="141"/>
  <c r="J66" i="141"/>
  <c r="I66" i="141"/>
  <c r="H66" i="141"/>
  <c r="G66" i="141"/>
  <c r="F66" i="141"/>
  <c r="E66" i="141"/>
  <c r="E92" i="141" s="1"/>
  <c r="D66" i="141"/>
  <c r="D92" i="141" s="1"/>
  <c r="C66" i="141"/>
  <c r="C92" i="141" s="1"/>
  <c r="B60" i="141"/>
  <c r="A59" i="141"/>
  <c r="A110" i="141" s="1"/>
  <c r="D47" i="141"/>
  <c r="C47" i="141"/>
  <c r="J46" i="141"/>
  <c r="I46" i="141"/>
  <c r="I47" i="141" s="1"/>
  <c r="H46" i="141"/>
  <c r="H47" i="141" s="1"/>
  <c r="G46" i="141"/>
  <c r="G47" i="141" s="1"/>
  <c r="F46" i="141"/>
  <c r="F47" i="141" s="1"/>
  <c r="E46" i="141"/>
  <c r="E47" i="141" s="1"/>
  <c r="D46" i="141"/>
  <c r="C46" i="141"/>
  <c r="I21" i="141"/>
  <c r="H21" i="141"/>
  <c r="G21" i="141"/>
  <c r="F21" i="141"/>
  <c r="E21" i="141"/>
  <c r="D21" i="141"/>
  <c r="C21" i="141"/>
  <c r="J18" i="141"/>
  <c r="J21" i="141" s="1"/>
  <c r="D35" i="140"/>
  <c r="C35" i="140"/>
  <c r="E34" i="140"/>
  <c r="E33" i="140"/>
  <c r="E32" i="140"/>
  <c r="E31" i="140"/>
  <c r="E30" i="140"/>
  <c r="E29" i="140"/>
  <c r="E28" i="140"/>
  <c r="E27" i="140"/>
  <c r="E26" i="140"/>
  <c r="E25" i="140"/>
  <c r="E24" i="140"/>
  <c r="E23" i="140"/>
  <c r="E22" i="140"/>
  <c r="E21" i="140"/>
  <c r="E20" i="140"/>
  <c r="E19" i="140"/>
  <c r="E18" i="140"/>
  <c r="E17" i="140"/>
  <c r="E16" i="140"/>
  <c r="E15" i="140"/>
  <c r="E14" i="140"/>
  <c r="E13" i="140"/>
  <c r="E35" i="140" s="1"/>
  <c r="E36" i="140" s="1"/>
  <c r="D10" i="140"/>
  <c r="D36" i="140" s="1"/>
  <c r="C10" i="140"/>
  <c r="C36" i="140" s="1"/>
  <c r="E9" i="140"/>
  <c r="E10" i="140" s="1"/>
  <c r="E8" i="140"/>
  <c r="E12" i="140" s="1"/>
  <c r="C8" i="140"/>
  <c r="C12" i="140" s="1"/>
  <c r="D6" i="140"/>
  <c r="C6" i="140"/>
  <c r="E5" i="140"/>
  <c r="E6" i="140" s="1"/>
  <c r="B17" i="139"/>
  <c r="B17" i="138"/>
  <c r="D36" i="137"/>
  <c r="D35" i="137"/>
  <c r="C35" i="137"/>
  <c r="C36" i="137" s="1"/>
  <c r="E34" i="137"/>
  <c r="E33" i="137"/>
  <c r="E32" i="137"/>
  <c r="E31" i="137"/>
  <c r="E30" i="137"/>
  <c r="E29" i="137"/>
  <c r="E28" i="137"/>
  <c r="E27" i="137"/>
  <c r="E26" i="137"/>
  <c r="E25" i="137"/>
  <c r="E24" i="137"/>
  <c r="E23" i="137"/>
  <c r="E22" i="137"/>
  <c r="E21" i="137"/>
  <c r="E20" i="137"/>
  <c r="E19" i="137"/>
  <c r="E18" i="137"/>
  <c r="E17" i="137"/>
  <c r="E16" i="137"/>
  <c r="E15" i="137"/>
  <c r="E14" i="137"/>
  <c r="E13" i="137"/>
  <c r="E35" i="137" s="1"/>
  <c r="D10" i="137"/>
  <c r="C10" i="137"/>
  <c r="E9" i="137"/>
  <c r="E10" i="137" s="1"/>
  <c r="E8" i="137"/>
  <c r="E12" i="137" s="1"/>
  <c r="C8" i="137"/>
  <c r="C12" i="137" s="1"/>
  <c r="E6" i="137"/>
  <c r="D6" i="137"/>
  <c r="C6" i="137"/>
  <c r="E5" i="137"/>
  <c r="C133" i="156" l="1"/>
  <c r="D133" i="156"/>
  <c r="K88" i="156"/>
  <c r="L88" i="156"/>
  <c r="J47" i="153"/>
  <c r="E181" i="154"/>
  <c r="C170" i="153"/>
  <c r="L114" i="153"/>
  <c r="L117" i="153" s="1"/>
  <c r="E184" i="154"/>
  <c r="E190" i="154"/>
  <c r="E196" i="154"/>
  <c r="E202" i="154"/>
  <c r="C175" i="153"/>
  <c r="C195" i="153" s="1"/>
  <c r="C196" i="153" s="1"/>
  <c r="C193" i="153"/>
  <c r="C176" i="153"/>
  <c r="C182" i="153"/>
  <c r="C188" i="153"/>
  <c r="C194" i="153"/>
  <c r="J38" i="155"/>
  <c r="K38" i="155"/>
  <c r="C177" i="153"/>
  <c r="C183" i="153"/>
  <c r="C189" i="153"/>
  <c r="K142" i="153"/>
  <c r="K143" i="153" s="1"/>
  <c r="C178" i="153"/>
  <c r="C184" i="153"/>
  <c r="C190" i="153"/>
  <c r="L142" i="153"/>
  <c r="D133" i="150"/>
  <c r="C133" i="150"/>
  <c r="K88" i="150"/>
  <c r="L88" i="150"/>
  <c r="F181" i="148"/>
  <c r="D170" i="147"/>
  <c r="D195" i="147"/>
  <c r="F207" i="148"/>
  <c r="E181" i="148"/>
  <c r="C170" i="147"/>
  <c r="E184" i="148"/>
  <c r="E190" i="148"/>
  <c r="E196" i="148"/>
  <c r="E202" i="148"/>
  <c r="C175" i="147"/>
  <c r="C195" i="147" s="1"/>
  <c r="C196" i="147" s="1"/>
  <c r="C181" i="147"/>
  <c r="C187" i="147"/>
  <c r="C193" i="147"/>
  <c r="C176" i="147"/>
  <c r="C182" i="147"/>
  <c r="C188" i="147"/>
  <c r="C194" i="147"/>
  <c r="J38" i="149"/>
  <c r="K38" i="149"/>
  <c r="C177" i="147"/>
  <c r="C183" i="147"/>
  <c r="C189" i="147"/>
  <c r="K142" i="147"/>
  <c r="K143" i="147" s="1"/>
  <c r="C178" i="147"/>
  <c r="C184" i="147"/>
  <c r="C190" i="147"/>
  <c r="L142" i="147"/>
  <c r="L143" i="147" s="1"/>
  <c r="C140" i="144"/>
  <c r="D140" i="144"/>
  <c r="K95" i="144"/>
  <c r="L95" i="144"/>
  <c r="E206" i="142"/>
  <c r="E207" i="142" s="1"/>
  <c r="F181" i="142"/>
  <c r="F207" i="142" s="1"/>
  <c r="D170" i="141"/>
  <c r="E181" i="142"/>
  <c r="C170" i="141"/>
  <c r="J47" i="141"/>
  <c r="D195" i="141"/>
  <c r="D196" i="141" s="1"/>
  <c r="C176" i="141"/>
  <c r="C195" i="141" s="1"/>
  <c r="C196" i="141" s="1"/>
  <c r="C182" i="141"/>
  <c r="C188" i="141"/>
  <c r="C194" i="141"/>
  <c r="J38" i="143"/>
  <c r="K38" i="143"/>
  <c r="C177" i="141"/>
  <c r="C183" i="141"/>
  <c r="C189" i="141"/>
  <c r="K142" i="141"/>
  <c r="K143" i="141" s="1"/>
  <c r="C178" i="141"/>
  <c r="C184" i="141"/>
  <c r="C190" i="141"/>
  <c r="L142" i="141"/>
  <c r="L143" i="141" s="1"/>
  <c r="E36" i="137"/>
  <c r="E206" i="154" l="1"/>
  <c r="E207" i="154" s="1"/>
  <c r="F181" i="154"/>
  <c r="F207" i="154" s="1"/>
  <c r="D170" i="153"/>
  <c r="D196" i="153" s="1"/>
  <c r="L143" i="153"/>
  <c r="E206" i="148"/>
  <c r="E207" i="148" s="1"/>
  <c r="D196" i="147"/>
  <c r="C134" i="136"/>
  <c r="J94" i="136"/>
  <c r="I94" i="136"/>
  <c r="H94" i="136"/>
  <c r="G94" i="136"/>
  <c r="F94" i="136"/>
  <c r="E94" i="136"/>
  <c r="D94" i="136"/>
  <c r="C94" i="136"/>
  <c r="L93" i="136"/>
  <c r="D138" i="136" s="1"/>
  <c r="K93" i="136"/>
  <c r="C138" i="136" s="1"/>
  <c r="L92" i="136"/>
  <c r="D137" i="136" s="1"/>
  <c r="K92" i="136"/>
  <c r="C137" i="136" s="1"/>
  <c r="L91" i="136"/>
  <c r="D136" i="136" s="1"/>
  <c r="K91" i="136"/>
  <c r="C136" i="136" s="1"/>
  <c r="L90" i="136"/>
  <c r="D135" i="136" s="1"/>
  <c r="K90" i="136"/>
  <c r="C135" i="136" s="1"/>
  <c r="L89" i="136"/>
  <c r="D134" i="136" s="1"/>
  <c r="K89" i="136"/>
  <c r="L88" i="136"/>
  <c r="D133" i="136" s="1"/>
  <c r="K88" i="136"/>
  <c r="C133" i="136" s="1"/>
  <c r="L87" i="136"/>
  <c r="D132" i="136" s="1"/>
  <c r="K87" i="136"/>
  <c r="C132" i="136" s="1"/>
  <c r="L86" i="136"/>
  <c r="D131" i="136" s="1"/>
  <c r="K86" i="136"/>
  <c r="C131" i="136" s="1"/>
  <c r="L85" i="136"/>
  <c r="D130" i="136" s="1"/>
  <c r="K85" i="136"/>
  <c r="C130" i="136" s="1"/>
  <c r="L84" i="136"/>
  <c r="D129" i="136" s="1"/>
  <c r="K84" i="136"/>
  <c r="C129" i="136" s="1"/>
  <c r="L83" i="136"/>
  <c r="D128" i="136" s="1"/>
  <c r="K83" i="136"/>
  <c r="C128" i="136" s="1"/>
  <c r="L82" i="136"/>
  <c r="D127" i="136" s="1"/>
  <c r="K82" i="136"/>
  <c r="C127" i="136" s="1"/>
  <c r="L81" i="136"/>
  <c r="D126" i="136" s="1"/>
  <c r="K81" i="136"/>
  <c r="C126" i="136" s="1"/>
  <c r="L80" i="136"/>
  <c r="D125" i="136" s="1"/>
  <c r="K80" i="136"/>
  <c r="C125" i="136" s="1"/>
  <c r="L79" i="136"/>
  <c r="D124" i="136" s="1"/>
  <c r="K79" i="136"/>
  <c r="C124" i="136" s="1"/>
  <c r="L78" i="136"/>
  <c r="D123" i="136" s="1"/>
  <c r="K78" i="136"/>
  <c r="C123" i="136" s="1"/>
  <c r="L77" i="136"/>
  <c r="D122" i="136" s="1"/>
  <c r="K77" i="136"/>
  <c r="C122" i="136" s="1"/>
  <c r="L76" i="136"/>
  <c r="D121" i="136" s="1"/>
  <c r="K76" i="136"/>
  <c r="C121" i="136" s="1"/>
  <c r="L75" i="136"/>
  <c r="D120" i="136" s="1"/>
  <c r="K75" i="136"/>
  <c r="C120" i="136" s="1"/>
  <c r="J70" i="136"/>
  <c r="I70" i="136"/>
  <c r="H70" i="136"/>
  <c r="G70" i="136"/>
  <c r="F70" i="136"/>
  <c r="E70" i="136"/>
  <c r="D70" i="136"/>
  <c r="C70" i="136"/>
  <c r="J32" i="136"/>
  <c r="I32" i="136"/>
  <c r="H32" i="136"/>
  <c r="G32" i="136"/>
  <c r="F32" i="136"/>
  <c r="E32" i="136"/>
  <c r="D32" i="136"/>
  <c r="C32" i="136"/>
  <c r="C44" i="135"/>
  <c r="B44" i="135"/>
  <c r="I38" i="135"/>
  <c r="H38" i="135"/>
  <c r="G38" i="135"/>
  <c r="F38" i="135"/>
  <c r="E38" i="135"/>
  <c r="D38" i="135"/>
  <c r="C38" i="135"/>
  <c r="B38" i="135"/>
  <c r="K37" i="135"/>
  <c r="J37" i="135"/>
  <c r="K36" i="135"/>
  <c r="C43" i="135" s="1"/>
  <c r="C45" i="135" s="1"/>
  <c r="J36" i="135"/>
  <c r="B43" i="135" s="1"/>
  <c r="B45" i="135" s="1"/>
  <c r="I29" i="135"/>
  <c r="H29" i="135"/>
  <c r="G29" i="135"/>
  <c r="F29" i="135"/>
  <c r="E29" i="135"/>
  <c r="D29" i="135"/>
  <c r="C29" i="135"/>
  <c r="B29" i="135"/>
  <c r="I21" i="135"/>
  <c r="H21" i="135"/>
  <c r="G21" i="135"/>
  <c r="F21" i="135"/>
  <c r="E21" i="135"/>
  <c r="D21" i="135"/>
  <c r="C21" i="135"/>
  <c r="B21" i="135"/>
  <c r="F206" i="134"/>
  <c r="D205" i="134"/>
  <c r="E204" i="134"/>
  <c r="D204" i="134"/>
  <c r="D203" i="134"/>
  <c r="D202" i="134"/>
  <c r="D201" i="134"/>
  <c r="D200" i="134"/>
  <c r="D199" i="134"/>
  <c r="E198" i="134"/>
  <c r="D198" i="134"/>
  <c r="D197" i="134"/>
  <c r="D196" i="134"/>
  <c r="D195" i="134"/>
  <c r="D194" i="134"/>
  <c r="D193" i="134"/>
  <c r="E192" i="134"/>
  <c r="D192" i="134"/>
  <c r="D191" i="134"/>
  <c r="D190" i="134"/>
  <c r="D189" i="134"/>
  <c r="D188" i="134"/>
  <c r="D187" i="134"/>
  <c r="E186" i="134"/>
  <c r="D186" i="134"/>
  <c r="D185" i="134"/>
  <c r="D184" i="134"/>
  <c r="J152" i="134"/>
  <c r="I152" i="134"/>
  <c r="H152" i="134"/>
  <c r="G152" i="134"/>
  <c r="F152" i="134"/>
  <c r="E152" i="134"/>
  <c r="E128" i="134" s="1"/>
  <c r="D152" i="134"/>
  <c r="C152" i="134"/>
  <c r="J136" i="134"/>
  <c r="I136" i="134"/>
  <c r="H136" i="134"/>
  <c r="G136" i="134"/>
  <c r="G128" i="134" s="1"/>
  <c r="F136" i="134"/>
  <c r="F128" i="134" s="1"/>
  <c r="E136" i="134"/>
  <c r="D136" i="134"/>
  <c r="D128" i="134" s="1"/>
  <c r="C136" i="134"/>
  <c r="J128" i="134"/>
  <c r="I128" i="134"/>
  <c r="H128" i="134"/>
  <c r="C128" i="134"/>
  <c r="J102" i="134"/>
  <c r="I102" i="134"/>
  <c r="H102" i="134"/>
  <c r="G102" i="134"/>
  <c r="F102" i="134"/>
  <c r="F78" i="134" s="1"/>
  <c r="E102" i="134"/>
  <c r="E78" i="134" s="1"/>
  <c r="D102" i="134"/>
  <c r="C102" i="134"/>
  <c r="J86" i="134"/>
  <c r="I86" i="134"/>
  <c r="H86" i="134"/>
  <c r="G86" i="134"/>
  <c r="G78" i="134" s="1"/>
  <c r="F86" i="134"/>
  <c r="E86" i="134"/>
  <c r="D86" i="134"/>
  <c r="C86" i="134"/>
  <c r="J78" i="134"/>
  <c r="I78" i="134"/>
  <c r="H78" i="134"/>
  <c r="D78" i="134"/>
  <c r="C78" i="134"/>
  <c r="J43" i="134"/>
  <c r="I43" i="134"/>
  <c r="H43" i="134"/>
  <c r="G43" i="134"/>
  <c r="F43" i="134"/>
  <c r="F19" i="134" s="1"/>
  <c r="E43" i="134"/>
  <c r="E19" i="134" s="1"/>
  <c r="D43" i="134"/>
  <c r="C43" i="134"/>
  <c r="J27" i="134"/>
  <c r="I27" i="134"/>
  <c r="H27" i="134"/>
  <c r="G27" i="134"/>
  <c r="G19" i="134" s="1"/>
  <c r="F27" i="134"/>
  <c r="E27" i="134"/>
  <c r="D27" i="134"/>
  <c r="C27" i="134"/>
  <c r="J19" i="134"/>
  <c r="I19" i="134"/>
  <c r="H19" i="134"/>
  <c r="D19" i="134"/>
  <c r="C19" i="134"/>
  <c r="E205" i="134"/>
  <c r="E203" i="134"/>
  <c r="E202" i="134"/>
  <c r="E201" i="134"/>
  <c r="E200" i="134"/>
  <c r="E199" i="134"/>
  <c r="E197" i="134"/>
  <c r="E196" i="134"/>
  <c r="E195" i="134"/>
  <c r="E194" i="134"/>
  <c r="E193" i="134"/>
  <c r="E191" i="134"/>
  <c r="E190" i="134"/>
  <c r="E189" i="134"/>
  <c r="E188" i="134"/>
  <c r="E187" i="134"/>
  <c r="E185" i="134"/>
  <c r="J142" i="129"/>
  <c r="J143" i="129" s="1"/>
  <c r="I142" i="129"/>
  <c r="I143" i="129" s="1"/>
  <c r="H142" i="129"/>
  <c r="H143" i="129" s="1"/>
  <c r="G142" i="129"/>
  <c r="G143" i="129" s="1"/>
  <c r="F142" i="129"/>
  <c r="F143" i="129" s="1"/>
  <c r="E142" i="129"/>
  <c r="E143" i="129" s="1"/>
  <c r="D142" i="129"/>
  <c r="D143" i="129" s="1"/>
  <c r="C142" i="129"/>
  <c r="C143" i="129" s="1"/>
  <c r="L141" i="129"/>
  <c r="D194" i="129" s="1"/>
  <c r="K141" i="129"/>
  <c r="L140" i="129"/>
  <c r="D193" i="129" s="1"/>
  <c r="K140" i="129"/>
  <c r="L139" i="129"/>
  <c r="D192" i="129" s="1"/>
  <c r="K139" i="129"/>
  <c r="L138" i="129"/>
  <c r="D191" i="129" s="1"/>
  <c r="K138" i="129"/>
  <c r="C191" i="129" s="1"/>
  <c r="L137" i="129"/>
  <c r="D190" i="129" s="1"/>
  <c r="K137" i="129"/>
  <c r="L136" i="129"/>
  <c r="D189" i="129" s="1"/>
  <c r="K136" i="129"/>
  <c r="L135" i="129"/>
  <c r="D188" i="129" s="1"/>
  <c r="K135" i="129"/>
  <c r="L134" i="129"/>
  <c r="D187" i="129" s="1"/>
  <c r="K134" i="129"/>
  <c r="L133" i="129"/>
  <c r="D186" i="129" s="1"/>
  <c r="K133" i="129"/>
  <c r="L132" i="129"/>
  <c r="D185" i="129" s="1"/>
  <c r="K132" i="129"/>
  <c r="C185" i="129" s="1"/>
  <c r="L131" i="129"/>
  <c r="D184" i="129" s="1"/>
  <c r="K131" i="129"/>
  <c r="L130" i="129"/>
  <c r="D183" i="129" s="1"/>
  <c r="K130" i="129"/>
  <c r="L129" i="129"/>
  <c r="D182" i="129" s="1"/>
  <c r="K129" i="129"/>
  <c r="L128" i="129"/>
  <c r="D181" i="129" s="1"/>
  <c r="K128" i="129"/>
  <c r="L127" i="129"/>
  <c r="D180" i="129" s="1"/>
  <c r="K127" i="129"/>
  <c r="L126" i="129"/>
  <c r="D179" i="129" s="1"/>
  <c r="K126" i="129"/>
  <c r="C179" i="129" s="1"/>
  <c r="L125" i="129"/>
  <c r="D178" i="129" s="1"/>
  <c r="K125" i="129"/>
  <c r="L124" i="129"/>
  <c r="D177" i="129" s="1"/>
  <c r="K124" i="129"/>
  <c r="L123" i="129"/>
  <c r="D176" i="129" s="1"/>
  <c r="K123" i="129"/>
  <c r="L122" i="129"/>
  <c r="D175" i="129" s="1"/>
  <c r="K122" i="129"/>
  <c r="L121" i="129"/>
  <c r="D174" i="129" s="1"/>
  <c r="K121" i="129"/>
  <c r="L120" i="129"/>
  <c r="D173" i="129" s="1"/>
  <c r="K120" i="129"/>
  <c r="C173" i="129" s="1"/>
  <c r="J117" i="129"/>
  <c r="I117" i="129"/>
  <c r="H117" i="129"/>
  <c r="G117" i="129"/>
  <c r="F117" i="129"/>
  <c r="E117" i="129"/>
  <c r="D117" i="129"/>
  <c r="C117" i="129"/>
  <c r="L116" i="129"/>
  <c r="K116" i="129"/>
  <c r="L115" i="129"/>
  <c r="K115" i="129"/>
  <c r="K114" i="129"/>
  <c r="K117" i="129" s="1"/>
  <c r="J91" i="129"/>
  <c r="J92" i="129" s="1"/>
  <c r="I91" i="129"/>
  <c r="I92" i="129" s="1"/>
  <c r="H91" i="129"/>
  <c r="H92" i="129" s="1"/>
  <c r="G91" i="129"/>
  <c r="G92" i="129" s="1"/>
  <c r="F91" i="129"/>
  <c r="F92" i="129" s="1"/>
  <c r="E91" i="129"/>
  <c r="E92" i="129" s="1"/>
  <c r="D91" i="129"/>
  <c r="C91" i="129"/>
  <c r="J66" i="129"/>
  <c r="I66" i="129"/>
  <c r="H66" i="129"/>
  <c r="G66" i="129"/>
  <c r="F66" i="129"/>
  <c r="E66" i="129"/>
  <c r="D66" i="129"/>
  <c r="D92" i="129" s="1"/>
  <c r="C66" i="129"/>
  <c r="C92" i="129" s="1"/>
  <c r="B60" i="129"/>
  <c r="J46" i="129"/>
  <c r="J47" i="129" s="1"/>
  <c r="I46" i="129"/>
  <c r="I47" i="129" s="1"/>
  <c r="H46" i="129"/>
  <c r="H47" i="129" s="1"/>
  <c r="G46" i="129"/>
  <c r="G47" i="129" s="1"/>
  <c r="F46" i="129"/>
  <c r="F47" i="129" s="1"/>
  <c r="E46" i="129"/>
  <c r="E47" i="129" s="1"/>
  <c r="D46" i="129"/>
  <c r="D47" i="129" s="1"/>
  <c r="C46" i="129"/>
  <c r="C47" i="129" s="1"/>
  <c r="I21" i="129"/>
  <c r="H21" i="129"/>
  <c r="G21" i="129"/>
  <c r="F21" i="129"/>
  <c r="E21" i="129"/>
  <c r="D21" i="129"/>
  <c r="C21" i="129"/>
  <c r="J18" i="129"/>
  <c r="J21" i="129" s="1"/>
  <c r="D139" i="136" l="1"/>
  <c r="C139" i="136"/>
  <c r="K94" i="136"/>
  <c r="L94" i="136"/>
  <c r="E181" i="134"/>
  <c r="E184" i="134"/>
  <c r="E206" i="134" s="1"/>
  <c r="E207" i="134" s="1"/>
  <c r="J38" i="135"/>
  <c r="K38" i="135"/>
  <c r="C170" i="129"/>
  <c r="D195" i="129"/>
  <c r="C174" i="129"/>
  <c r="C195" i="129" s="1"/>
  <c r="C196" i="129" s="1"/>
  <c r="C180" i="129"/>
  <c r="C186" i="129"/>
  <c r="C192" i="129"/>
  <c r="L114" i="129"/>
  <c r="L117" i="129" s="1"/>
  <c r="C175" i="129"/>
  <c r="C181" i="129"/>
  <c r="C187" i="129"/>
  <c r="C193" i="129"/>
  <c r="C176" i="129"/>
  <c r="C182" i="129"/>
  <c r="C188" i="129"/>
  <c r="C194" i="129"/>
  <c r="C177" i="129"/>
  <c r="C183" i="129"/>
  <c r="C189" i="129"/>
  <c r="K142" i="129"/>
  <c r="K143" i="129" s="1"/>
  <c r="C178" i="129"/>
  <c r="C184" i="129"/>
  <c r="C190" i="129"/>
  <c r="L142" i="129"/>
  <c r="F181" i="134" l="1"/>
  <c r="F207" i="134" s="1"/>
  <c r="D170" i="129"/>
  <c r="L143" i="129"/>
  <c r="D196" i="129"/>
</calcChain>
</file>

<file path=xl/sharedStrings.xml><?xml version="1.0" encoding="utf-8"?>
<sst xmlns="http://schemas.openxmlformats.org/spreadsheetml/2006/main" count="2579" uniqueCount="210">
  <si>
    <t>UNIDAD DE CIRUGIA CARDIOVASCULAR DE GUATEMALA</t>
  </si>
  <si>
    <t>ENERO</t>
  </si>
  <si>
    <t>FEBRERO</t>
  </si>
  <si>
    <t>MARZO</t>
  </si>
  <si>
    <t>ABRIL</t>
  </si>
  <si>
    <t>Jefe de Contabilidad</t>
  </si>
  <si>
    <t>____________________________________</t>
  </si>
  <si>
    <t>MES</t>
  </si>
  <si>
    <t>VALOR</t>
  </si>
  <si>
    <t>TOTALES…</t>
  </si>
  <si>
    <t>No. De Cur</t>
  </si>
  <si>
    <t>Victor Cresencio Reyes Porres</t>
  </si>
  <si>
    <t>FONDOS ESTATALES</t>
  </si>
  <si>
    <t>TRANSFERENCIAS (+-), AMPLIACION</t>
  </si>
  <si>
    <t>EJECUTADO</t>
  </si>
  <si>
    <t>ASIGNACION DEL ESTADO</t>
  </si>
  <si>
    <t>TOTAL ASIGNACION DEL ESTADO</t>
  </si>
  <si>
    <t>TRANSFERENCIAS (+-)</t>
  </si>
  <si>
    <t>011</t>
  </si>
  <si>
    <t>SUELDOS, CUOTA PATRONAL, BONO 14 Y AGUINALDO</t>
  </si>
  <si>
    <t>TOTAL RECURSO HUMANO</t>
  </si>
  <si>
    <t>GASTOS DE OPERACIÓN</t>
  </si>
  <si>
    <t>ENERGIA ELECTRICA</t>
  </si>
  <si>
    <t>TELEFONIA</t>
  </si>
  <si>
    <t>IMPRESIÓN, ENCUADERNACION Y REPRODUCCION</t>
  </si>
  <si>
    <t>MANT. Y REP. EQUIPO MEDICO SANITARIO Y DE LAB.</t>
  </si>
  <si>
    <t>MANTENIMIENTO Y REPARACION DE EDIFICIOS</t>
  </si>
  <si>
    <t>MANT. Y REP. DE INSTALACIONES</t>
  </si>
  <si>
    <t>SERVICIOS MEDICO-SANITARIOS</t>
  </si>
  <si>
    <t>SERVICIOS DE VIGILANCIA</t>
  </si>
  <si>
    <t>OTROS SERVICIOS NO PERSONALES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</si>
  <si>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</si>
  <si>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</si>
  <si>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</si>
  <si>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</si>
  <si>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</si>
  <si>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</si>
  <si>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</si>
  <si>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</si>
  <si>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</si>
  <si>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</si>
  <si>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</si>
  <si>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</si>
  <si>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</si>
  <si>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</si>
  <si>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EQUIPO MEDICO-SANITARIO Y DE LABORATORIO</t>
  </si>
  <si>
    <t>TOTAL MATERIALES Y SUMINISTROS</t>
  </si>
  <si>
    <t>TOTAL GENERAL EGRESOS</t>
  </si>
  <si>
    <t>_______________________________</t>
  </si>
  <si>
    <t>Víctor Cresencio Reyes Porres</t>
  </si>
  <si>
    <t>MAYO</t>
  </si>
  <si>
    <t>FECHA REC.</t>
  </si>
  <si>
    <t>No. RECIBO</t>
  </si>
  <si>
    <t>ÀREA FINANCIERA</t>
  </si>
  <si>
    <t>5a. AVENIDA 6-22 ZONA 11</t>
  </si>
  <si>
    <t>dgunicar@yahoo.es                            Tel. 24163000</t>
  </si>
  <si>
    <t>No.</t>
  </si>
  <si>
    <t>CATEGORIA DEL GASTO DE FUNCIONAMIENTO</t>
  </si>
  <si>
    <t>PROG.</t>
  </si>
  <si>
    <t>RECURSO HUMANO</t>
  </si>
  <si>
    <t>SUELOS Y SALARIOS</t>
  </si>
  <si>
    <t>CUOTA PATRONAL</t>
  </si>
  <si>
    <t>SERVICIO DE INTERNET Y TELEFONIA</t>
  </si>
  <si>
    <t>MANT. Y REP. DE OTRAS MAQ. Y EQUIPO</t>
  </si>
  <si>
    <t>MANT. Y REPARACION DE EDIFICIOS</t>
  </si>
  <si>
    <t>TOTAL GASTOS DE OPERACIÓN</t>
  </si>
  <si>
    <t>TOTAL GENERAL</t>
  </si>
  <si>
    <t>JUNIO</t>
  </si>
  <si>
    <t>JULIO</t>
  </si>
  <si>
    <t>AGOSTO</t>
  </si>
  <si>
    <t>CATEGORIA DE GASTO</t>
  </si>
  <si>
    <t>SEPTIEMBRE</t>
  </si>
  <si>
    <t>OCTUBRE</t>
  </si>
  <si>
    <t>NOVIEMBRE</t>
  </si>
  <si>
    <t>DICIEMBRE</t>
  </si>
  <si>
    <t>GASTOS DE FUNCIONAMIENTO</t>
  </si>
  <si>
    <t>EQUIPO MEDICO SANITARIO Y DE LABORATORIO</t>
  </si>
  <si>
    <t>TOTAL GASTOS DE FUNCIONAMIENTO</t>
  </si>
  <si>
    <t>TOTAL ANUAL</t>
  </si>
  <si>
    <t>PRESUPUESTO</t>
  </si>
  <si>
    <t>REAL</t>
  </si>
  <si>
    <t>Elaborado por:</t>
  </si>
  <si>
    <t>Fecha:</t>
  </si>
  <si>
    <t>Programación mensual por tipo de gasto año  2018, Expresado en Quetzales primer cuatrimestre 2018</t>
  </si>
  <si>
    <t>SUMA GASTOS GENERALES</t>
  </si>
  <si>
    <t>MATERIALES Y SUMINISTROS</t>
  </si>
  <si>
    <t>PRODUCTOS DE PAPEL O CARTON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</si>
  <si>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</si>
  <si>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</si>
  <si>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</si>
  <si>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</si>
  <si>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</si>
  <si>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</si>
  <si>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</si>
  <si>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</si>
  <si>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</si>
  <si>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</si>
  <si>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</si>
  <si>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</si>
  <si>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</si>
  <si>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</si>
  <si>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COMPROMETIDO</t>
  </si>
  <si>
    <t>___________________________</t>
  </si>
  <si>
    <t xml:space="preserve">Autorizado por: </t>
  </si>
  <si>
    <t xml:space="preserve"> Víctor Cresencio Reyes Porres</t>
  </si>
  <si>
    <t xml:space="preserve">           Jefe de Contabilidad</t>
  </si>
  <si>
    <t>CORREO ELECTRÓNICO Y TELÉFONO</t>
  </si>
  <si>
    <t>dgunicar@yahoo.es          Tel. 24163000</t>
  </si>
  <si>
    <t>Categoría del gasto de funcionamiento</t>
  </si>
  <si>
    <t>Enero</t>
  </si>
  <si>
    <t>Febrero</t>
  </si>
  <si>
    <t>Marzo</t>
  </si>
  <si>
    <t>Abril</t>
  </si>
  <si>
    <t>Totales</t>
  </si>
  <si>
    <t>Prog.</t>
  </si>
  <si>
    <t>Ejecutado</t>
  </si>
  <si>
    <t>Gastos de operación</t>
  </si>
  <si>
    <t>Propiedad planta y equipo</t>
  </si>
  <si>
    <t>TOTAL</t>
  </si>
  <si>
    <t>Mayo</t>
  </si>
  <si>
    <t>Junio</t>
  </si>
  <si>
    <t>Octubre</t>
  </si>
  <si>
    <t>Noviembre</t>
  </si>
  <si>
    <t>Diciembre</t>
  </si>
  <si>
    <t>Categoría del gasto</t>
  </si>
  <si>
    <t>Presupuestado</t>
  </si>
  <si>
    <t xml:space="preserve">Meta/Servicio 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</si>
  <si>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</si>
  <si>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</si>
  <si>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</si>
  <si>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</si>
  <si>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</si>
  <si>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</si>
  <si>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</si>
  <si>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</si>
  <si>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</si>
  <si>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</si>
  <si>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</si>
  <si>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</si>
  <si>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</si>
  <si>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</si>
  <si>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</si>
  <si>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</si>
  <si>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MONITOREO DE PRESION ARTERIAL</t>
  </si>
  <si>
    <t>Total servicios/beneficiarios</t>
  </si>
  <si>
    <t>Total</t>
  </si>
  <si>
    <t xml:space="preserve">                    Autorizado por: </t>
  </si>
  <si>
    <t>_______________________________________</t>
  </si>
  <si>
    <t xml:space="preserve"> VÍctor Cresencio Reyes Porres</t>
  </si>
  <si>
    <t xml:space="preserve">             Lic. Douglas Antonio Díaz Rivera</t>
  </si>
  <si>
    <t xml:space="preserve">          Jefe de Contabilidad</t>
  </si>
  <si>
    <t xml:space="preserve">                        Representante Legal</t>
  </si>
  <si>
    <t xml:space="preserve">         Lic. Douglas Antonio Díaz Rivera</t>
  </si>
  <si>
    <t xml:space="preserve">                    Representante Legal</t>
  </si>
  <si>
    <t>BONO 14</t>
  </si>
  <si>
    <t>DECE-5</t>
  </si>
  <si>
    <t>RESUMEN AÑO 2024</t>
  </si>
  <si>
    <t>ANEXO DE DECE-5</t>
  </si>
  <si>
    <t>10 de junio 2024</t>
  </si>
  <si>
    <t>DECE-6</t>
  </si>
  <si>
    <t>Resumen año 2024</t>
  </si>
  <si>
    <t>año 2024</t>
  </si>
  <si>
    <t>DECE-8</t>
  </si>
  <si>
    <t>Total acumulado anual</t>
  </si>
  <si>
    <t>______________________________</t>
  </si>
  <si>
    <t>P.C. Víctor Cresencio Reyes Porres</t>
  </si>
  <si>
    <t xml:space="preserve">              Jefe de Contabilidad</t>
  </si>
  <si>
    <t xml:space="preserve">        Jefe de Contabilidad</t>
  </si>
  <si>
    <t xml:space="preserve">                               Autorizado por: </t>
  </si>
  <si>
    <t>___________________________________</t>
  </si>
  <si>
    <t>Programación y ejecucion del mes de marzo por tipo de gasto, año  2025, (Expresado en Quetzales)</t>
  </si>
  <si>
    <t>MANT. Y REP. DE OTRAS MAQUINARIAS Y EQUIPOS</t>
  </si>
  <si>
    <t>Programación y ejecucion del mes de mayo por tipo de gasto, año  2025, (Expresado en Quetzales)</t>
  </si>
  <si>
    <t>MANT. Y REP. DE OTRAS MAQUINARAIS Y EQUIPOS</t>
  </si>
  <si>
    <t>Programación y ejecucion del mes de septiembre por tipo de gasto, año  2025, (Expresado en Quetzales)</t>
  </si>
  <si>
    <t>RESUMEN AÑO 2025</t>
  </si>
  <si>
    <t>10 de junio 2025</t>
  </si>
  <si>
    <t>PROGRAMACION POR TIPO DE GASTO AÑO 2025</t>
  </si>
  <si>
    <t>RESUMEN AL 31 DE MAYO 2025</t>
  </si>
  <si>
    <t>Ejecucion fìnanciera por categoria del gasto del mes de abril, año 2025</t>
  </si>
  <si>
    <t>Ejecucion fìnanciera por categoria del gasto del mes de mayo, año 2025</t>
  </si>
  <si>
    <t>Ejecucion fìnanciera por categoria del gasto del mes de septiembre, año 2025</t>
  </si>
  <si>
    <t>Ejecucion mes de mayo, de metas fisicas y servicios, año 2025</t>
  </si>
  <si>
    <t>REEMPLAZO VALVULAR POR MEDIO DE ENDOPROTESIS (TAVI)</t>
  </si>
  <si>
    <t>ANGIOPLASTIA COMPLEJA CON ROTABLATOR Y ULTRASONIDO INTRACAVITARIO</t>
  </si>
  <si>
    <t>IMPLANTE ENDOVENOSO DE MARCAPASOS INCLUYENDO DISPOSITIVO</t>
  </si>
  <si>
    <t>Ejecucion mes de septiembre, de metas fisicas y servicios, año 2025</t>
  </si>
  <si>
    <t xml:space="preserve">               10 de junio 2,025</t>
  </si>
  <si>
    <t>PRESUPUESTO AÑO 2,025</t>
  </si>
  <si>
    <t>PRESUPUESTO 2025</t>
  </si>
  <si>
    <t>PRESUPUESTO AJUSTADO 2,025</t>
  </si>
  <si>
    <t>APORTES MINISTERIO DE SALUD PUBLICA Y ASISTENCIA SOCIAL AÑO 2,025</t>
  </si>
  <si>
    <t>N/C</t>
  </si>
  <si>
    <t>10 de julio 2025</t>
  </si>
  <si>
    <t>RESUMEN AL 30 DE JUNIO 2025</t>
  </si>
  <si>
    <t>Ejecucion fìnanciera por categoria del gasto del mes de junio, año 2025</t>
  </si>
  <si>
    <t>Ejecucion mes de junio, de metas fisicas y servicios, año 2025</t>
  </si>
  <si>
    <t xml:space="preserve">               10 de julio 2,025</t>
  </si>
  <si>
    <t>Programación y ejecucion del mes de julio por tipo de gasto, año  2025, (Expresado en Quetzales)</t>
  </si>
  <si>
    <t>8 de agosto 2025</t>
  </si>
  <si>
    <t>RESUMEN AL 31 DE JULIO 2025</t>
  </si>
  <si>
    <t>Ejecucion fìnanciera por categoria del gasto del mes de julio, año 2025</t>
  </si>
  <si>
    <t>Ejecucion mes de julio, de metas fisicas y servicios, año 2025</t>
  </si>
  <si>
    <t xml:space="preserve">               8 de agosto 2,025</t>
  </si>
  <si>
    <t>Programación y ejecucion del mes de agosto por tipo de gasto, año  2025, (Expresado en Quetzales)</t>
  </si>
  <si>
    <t>10 de septiembre 2025</t>
  </si>
  <si>
    <t>RESUMEN AL 31 DE AGOSTO 2025</t>
  </si>
  <si>
    <t>Ejecucion fìnanciera por categoria del gasto del mes de agosto, año 2025</t>
  </si>
  <si>
    <t>Ejecucion mes de agosto, de metas fisicas y servicios, año 2025</t>
  </si>
  <si>
    <t xml:space="preserve">               10 de setiembre 2,025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</si>
</sst>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-* #,##0.00\ _€_-;\-* #,##0.00\ _€_-;_-* &quot;-&quot;??\ _€_-;_-@_-"/>
    <numFmt numFmtId="166" formatCode="#,##0.00;[Red]#,##0.00"/>
    <numFmt numFmtId="167" formatCode="0_);[Red]\(0\)"/>
    <numFmt numFmtId="168" formatCode="_-* #,##0\ _€_-;\-* #,##0\ _€_-;_-* &quot;-&quot;??\ _€_-;_-@_-"/>
  </numFmts>
  <fonts count="6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sz val="12"/>
      <color theme="0"/>
      <name val="Book Antiqua"/>
      <family val="1"/>
    </font>
    <font>
      <b/>
      <sz val="12"/>
      <color theme="0"/>
      <name val="Book Antiqua"/>
      <family val="1"/>
    </font>
    <font>
      <b/>
      <i/>
      <sz val="10"/>
      <color theme="0"/>
      <name val="Book Antiqua"/>
      <family val="1"/>
    </font>
    <font>
      <sz val="12"/>
      <name val="Arial"/>
      <family val="2"/>
    </font>
    <font>
      <sz val="8.5"/>
      <name val="Book Antiqua"/>
      <family val="1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0"/>
      <name val="Book Antiqua"/>
      <family val="1"/>
    </font>
    <font>
      <b/>
      <sz val="9"/>
      <name val="Calibri"/>
      <family val="2"/>
      <scheme val="minor"/>
    </font>
    <font>
      <b/>
      <sz val="9"/>
      <name val="Book Antiqua"/>
      <family val="1"/>
    </font>
    <font>
      <sz val="9"/>
      <name val="Book Antiqua"/>
      <family val="1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Book Antiqua"/>
      <family val="1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1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0"/>
      <name val="Calibri"/>
      <family val="2"/>
    </font>
    <font>
      <b/>
      <i/>
      <sz val="11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Arial"/>
      <family val="2"/>
    </font>
    <font>
      <sz val="9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9" fillId="0" borderId="0" applyNumberFormat="0" applyFill="0" applyBorder="0" applyAlignment="0" applyProtection="0"/>
    <xf numFmtId="164" fontId="3" fillId="0" borderId="0" applyFont="0" applyFill="0" applyBorder="0" applyAlignment="0" applyProtection="0"/>
  </cellStyleXfs>
  <cellXfs count="240">
    <xf numFmtId="0" fontId="0" fillId="0" borderId="0" xfId="0"/>
    <xf numFmtId="0" fontId="5" fillId="0" borderId="1" xfId="0" applyFont="1" applyBorder="1" applyAlignment="1">
      <alignment horizontal="center"/>
    </xf>
    <xf numFmtId="0" fontId="6" fillId="0" borderId="1" xfId="0" applyFont="1" applyBorder="1"/>
    <xf numFmtId="40" fontId="3" fillId="0" borderId="1" xfId="0" applyNumberFormat="1" applyFont="1" applyBorder="1"/>
    <xf numFmtId="0" fontId="5" fillId="0" borderId="0" xfId="0" applyFont="1"/>
    <xf numFmtId="40" fontId="5" fillId="0" borderId="3" xfId="0" applyNumberFormat="1" applyFont="1" applyBorder="1"/>
    <xf numFmtId="0" fontId="7" fillId="0" borderId="0" xfId="0" applyFont="1"/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38" fontId="0" fillId="0" borderId="1" xfId="0" applyNumberFormat="1" applyBorder="1"/>
    <xf numFmtId="38" fontId="0" fillId="0" borderId="1" xfId="0" applyNumberFormat="1" applyBorder="1" applyAlignment="1">
      <alignment horizontal="center"/>
    </xf>
    <xf numFmtId="0" fontId="2" fillId="0" borderId="0" xfId="2"/>
    <xf numFmtId="37" fontId="11" fillId="0" borderId="4" xfId="2" applyNumberFormat="1" applyFont="1" applyBorder="1" applyAlignment="1">
      <alignment horizontal="center"/>
    </xf>
    <xf numFmtId="39" fontId="11" fillId="0" borderId="5" xfId="3" applyNumberFormat="1" applyFont="1" applyFill="1" applyBorder="1"/>
    <xf numFmtId="37" fontId="11" fillId="0" borderId="6" xfId="2" applyNumberFormat="1" applyFont="1" applyBorder="1" applyAlignment="1">
      <alignment horizontal="center"/>
    </xf>
    <xf numFmtId="37" fontId="12" fillId="0" borderId="6" xfId="2" applyNumberFormat="1" applyFont="1" applyBorder="1"/>
    <xf numFmtId="164" fontId="12" fillId="0" borderId="7" xfId="2" applyNumberFormat="1" applyFont="1" applyBorder="1"/>
    <xf numFmtId="37" fontId="12" fillId="0" borderId="0" xfId="2" applyNumberFormat="1" applyFont="1" applyAlignment="1">
      <alignment horizontal="center"/>
    </xf>
    <xf numFmtId="37" fontId="12" fillId="0" borderId="0" xfId="2" applyNumberFormat="1" applyFont="1"/>
    <xf numFmtId="0" fontId="12" fillId="0" borderId="0" xfId="2" applyFont="1"/>
    <xf numFmtId="0" fontId="3" fillId="0" borderId="0" xfId="2" applyFont="1"/>
    <xf numFmtId="49" fontId="13" fillId="0" borderId="1" xfId="2" applyNumberFormat="1" applyFont="1" applyBorder="1" applyAlignment="1">
      <alignment horizontal="center"/>
    </xf>
    <xf numFmtId="37" fontId="11" fillId="0" borderId="1" xfId="2" applyNumberFormat="1" applyFont="1" applyBorder="1" applyAlignment="1">
      <alignment horizontal="center"/>
    </xf>
    <xf numFmtId="39" fontId="11" fillId="0" borderId="1" xfId="3" applyNumberFormat="1" applyFont="1" applyFill="1" applyBorder="1"/>
    <xf numFmtId="40" fontId="11" fillId="0" borderId="1" xfId="2" applyNumberFormat="1" applyFont="1" applyBorder="1"/>
    <xf numFmtId="37" fontId="13" fillId="0" borderId="1" xfId="2" applyNumberFormat="1" applyFont="1" applyBorder="1" applyAlignment="1">
      <alignment horizontal="center"/>
    </xf>
    <xf numFmtId="37" fontId="12" fillId="0" borderId="1" xfId="2" applyNumberFormat="1" applyFont="1" applyBorder="1"/>
    <xf numFmtId="164" fontId="12" fillId="0" borderId="1" xfId="2" applyNumberFormat="1" applyFont="1" applyBorder="1"/>
    <xf numFmtId="166" fontId="12" fillId="0" borderId="1" xfId="2" applyNumberFormat="1" applyFont="1" applyBorder="1"/>
    <xf numFmtId="39" fontId="12" fillId="0" borderId="1" xfId="3" applyNumberFormat="1" applyFont="1" applyFill="1" applyBorder="1"/>
    <xf numFmtId="37" fontId="14" fillId="0" borderId="1" xfId="2" applyNumberFormat="1" applyFont="1" applyBorder="1" applyAlignment="1">
      <alignment horizontal="center"/>
    </xf>
    <xf numFmtId="0" fontId="3" fillId="0" borderId="1" xfId="2" applyFont="1" applyBorder="1"/>
    <xf numFmtId="37" fontId="15" fillId="2" borderId="8" xfId="2" applyNumberFormat="1" applyFont="1" applyFill="1" applyBorder="1" applyAlignment="1">
      <alignment horizontal="center"/>
    </xf>
    <xf numFmtId="0" fontId="10" fillId="2" borderId="8" xfId="2" applyFont="1" applyFill="1" applyBorder="1" applyAlignment="1">
      <alignment horizontal="center" vertical="center" wrapText="1"/>
    </xf>
    <xf numFmtId="37" fontId="11" fillId="0" borderId="1" xfId="2" applyNumberFormat="1" applyFont="1" applyBorder="1"/>
    <xf numFmtId="164" fontId="11" fillId="0" borderId="1" xfId="2" applyNumberFormat="1" applyFont="1" applyBorder="1"/>
    <xf numFmtId="39" fontId="11" fillId="0" borderId="1" xfId="2" applyNumberFormat="1" applyFont="1" applyBorder="1"/>
    <xf numFmtId="0" fontId="11" fillId="0" borderId="1" xfId="2" applyFont="1" applyBorder="1" applyAlignment="1">
      <alignment vertical="center" wrapText="1"/>
    </xf>
    <xf numFmtId="37" fontId="11" fillId="0" borderId="9" xfId="2" applyNumberFormat="1" applyFont="1" applyBorder="1" applyAlignment="1">
      <alignment horizontal="center"/>
    </xf>
    <xf numFmtId="37" fontId="12" fillId="0" borderId="9" xfId="2" applyNumberFormat="1" applyFont="1" applyBorder="1"/>
    <xf numFmtId="164" fontId="12" fillId="0" borderId="9" xfId="2" applyNumberFormat="1" applyFont="1" applyBorder="1"/>
    <xf numFmtId="0" fontId="16" fillId="0" borderId="0" xfId="2" applyFont="1" applyAlignment="1">
      <alignment horizontal="center"/>
    </xf>
    <xf numFmtId="0" fontId="16" fillId="0" borderId="0" xfId="2" applyFont="1"/>
    <xf numFmtId="0" fontId="12" fillId="0" borderId="0" xfId="2" applyFont="1" applyAlignment="1">
      <alignment horizontal="right"/>
    </xf>
    <xf numFmtId="0" fontId="17" fillId="0" borderId="0" xfId="2" applyFont="1"/>
    <xf numFmtId="0" fontId="2" fillId="0" borderId="0" xfId="2" applyAlignment="1">
      <alignment horizontal="center"/>
    </xf>
    <xf numFmtId="164" fontId="17" fillId="0" borderId="0" xfId="2" applyNumberFormat="1" applyFont="1"/>
    <xf numFmtId="167" fontId="6" fillId="0" borderId="1" xfId="0" applyNumberFormat="1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8" fillId="0" borderId="0" xfId="0" applyFont="1"/>
    <xf numFmtId="0" fontId="20" fillId="0" borderId="0" xfId="0" applyFont="1"/>
    <xf numFmtId="0" fontId="21" fillId="0" borderId="14" xfId="0" applyFont="1" applyBorder="1" applyAlignment="1">
      <alignment horizontal="center"/>
    </xf>
    <xf numFmtId="0" fontId="21" fillId="0" borderId="15" xfId="0" applyFont="1" applyBorder="1" applyAlignment="1">
      <alignment horizontal="center"/>
    </xf>
    <xf numFmtId="0" fontId="8" fillId="0" borderId="0" xfId="0" applyFont="1" applyAlignment="1">
      <alignment horizontal="center" vertical="justify"/>
    </xf>
    <xf numFmtId="0" fontId="21" fillId="0" borderId="1" xfId="0" applyFont="1" applyBorder="1"/>
    <xf numFmtId="165" fontId="23" fillId="0" borderId="1" xfId="1" applyFont="1" applyBorder="1"/>
    <xf numFmtId="165" fontId="21" fillId="0" borderId="1" xfId="1" applyFont="1" applyBorder="1"/>
    <xf numFmtId="0" fontId="24" fillId="0" borderId="1" xfId="0" applyFont="1" applyBorder="1"/>
    <xf numFmtId="164" fontId="25" fillId="0" borderId="1" xfId="0" applyNumberFormat="1" applyFont="1" applyBorder="1"/>
    <xf numFmtId="0" fontId="25" fillId="0" borderId="1" xfId="0" applyFont="1" applyBorder="1"/>
    <xf numFmtId="165" fontId="24" fillId="0" borderId="1" xfId="1" applyFont="1" applyBorder="1"/>
    <xf numFmtId="37" fontId="25" fillId="0" borderId="8" xfId="0" applyNumberFormat="1" applyFont="1" applyBorder="1"/>
    <xf numFmtId="165" fontId="26" fillId="0" borderId="1" xfId="1" applyFont="1" applyBorder="1"/>
    <xf numFmtId="37" fontId="24" fillId="0" borderId="26" xfId="0" applyNumberFormat="1" applyFont="1" applyBorder="1"/>
    <xf numFmtId="0" fontId="27" fillId="0" borderId="0" xfId="0" applyFont="1"/>
    <xf numFmtId="0" fontId="21" fillId="0" borderId="28" xfId="0" applyFont="1" applyBorder="1" applyAlignment="1">
      <alignment horizontal="center"/>
    </xf>
    <xf numFmtId="165" fontId="28" fillId="0" borderId="1" xfId="1" applyFont="1" applyBorder="1"/>
    <xf numFmtId="165" fontId="28" fillId="0" borderId="8" xfId="1" applyFont="1" applyBorder="1"/>
    <xf numFmtId="37" fontId="24" fillId="0" borderId="0" xfId="0" applyNumberFormat="1" applyFont="1"/>
    <xf numFmtId="165" fontId="23" fillId="0" borderId="0" xfId="0" applyNumberFormat="1" applyFont="1"/>
    <xf numFmtId="49" fontId="22" fillId="0" borderId="1" xfId="0" applyNumberFormat="1" applyFont="1" applyBorder="1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30" fillId="0" borderId="1" xfId="0" applyFont="1" applyBorder="1"/>
    <xf numFmtId="164" fontId="30" fillId="0" borderId="1" xfId="0" applyNumberFormat="1" applyFont="1" applyBorder="1"/>
    <xf numFmtId="165" fontId="31" fillId="0" borderId="0" xfId="0" applyNumberFormat="1" applyFont="1"/>
    <xf numFmtId="164" fontId="32" fillId="0" borderId="0" xfId="0" applyNumberFormat="1" applyFont="1"/>
    <xf numFmtId="165" fontId="1" fillId="0" borderId="0" xfId="1" applyFont="1"/>
    <xf numFmtId="0" fontId="27" fillId="0" borderId="1" xfId="0" applyFont="1" applyBorder="1"/>
    <xf numFmtId="40" fontId="33" fillId="0" borderId="0" xfId="0" applyNumberFormat="1" applyFont="1"/>
    <xf numFmtId="165" fontId="21" fillId="0" borderId="0" xfId="1" applyFont="1" applyBorder="1"/>
    <xf numFmtId="165" fontId="34" fillId="0" borderId="0" xfId="0" applyNumberFormat="1" applyFont="1"/>
    <xf numFmtId="0" fontId="8" fillId="0" borderId="0" xfId="0" applyFon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0" fontId="21" fillId="0" borderId="4" xfId="0" applyFont="1" applyBorder="1" applyAlignment="1">
      <alignment horizontal="center"/>
    </xf>
    <xf numFmtId="49" fontId="30" fillId="0" borderId="1" xfId="0" applyNumberFormat="1" applyFont="1" applyBorder="1" applyAlignment="1">
      <alignment horizontal="center"/>
    </xf>
    <xf numFmtId="165" fontId="30" fillId="0" borderId="1" xfId="0" applyNumberFormat="1" applyFont="1" applyBorder="1"/>
    <xf numFmtId="0" fontId="28" fillId="0" borderId="1" xfId="0" applyFont="1" applyBorder="1" applyAlignment="1">
      <alignment horizontal="center"/>
    </xf>
    <xf numFmtId="37" fontId="24" fillId="0" borderId="7" xfId="0" applyNumberFormat="1" applyFont="1" applyBorder="1"/>
    <xf numFmtId="165" fontId="35" fillId="0" borderId="7" xfId="1" applyFont="1" applyBorder="1"/>
    <xf numFmtId="37" fontId="24" fillId="0" borderId="8" xfId="0" applyNumberFormat="1" applyFont="1" applyBorder="1"/>
    <xf numFmtId="0" fontId="8" fillId="0" borderId="19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1" xfId="0" applyFont="1" applyBorder="1"/>
    <xf numFmtId="0" fontId="0" fillId="0" borderId="1" xfId="0" applyBorder="1"/>
    <xf numFmtId="165" fontId="28" fillId="0" borderId="0" xfId="1" applyFont="1"/>
    <xf numFmtId="0" fontId="33" fillId="0" borderId="0" xfId="0" applyFont="1"/>
    <xf numFmtId="0" fontId="36" fillId="0" borderId="0" xfId="0" applyFont="1" applyAlignment="1">
      <alignment horizontal="center"/>
    </xf>
    <xf numFmtId="168" fontId="20" fillId="0" borderId="0" xfId="1" applyNumberFormat="1" applyFont="1" applyFill="1" applyBorder="1" applyAlignment="1">
      <alignment wrapText="1"/>
    </xf>
    <xf numFmtId="168" fontId="37" fillId="0" borderId="0" xfId="1" applyNumberFormat="1" applyFont="1" applyFill="1" applyBorder="1" applyAlignment="1">
      <alignment horizontal="center" wrapText="1"/>
    </xf>
    <xf numFmtId="168" fontId="40" fillId="0" borderId="1" xfId="1" applyNumberFormat="1" applyFont="1" applyFill="1" applyBorder="1" applyAlignment="1">
      <alignment horizontal="center"/>
    </xf>
    <xf numFmtId="168" fontId="39" fillId="0" borderId="0" xfId="1" applyNumberFormat="1" applyFont="1" applyFill="1" applyBorder="1"/>
    <xf numFmtId="168" fontId="38" fillId="0" borderId="1" xfId="1" applyNumberFormat="1" applyFont="1" applyBorder="1" applyAlignment="1">
      <alignment vertical="top" wrapText="1"/>
    </xf>
    <xf numFmtId="165" fontId="41" fillId="0" borderId="1" xfId="1" applyFont="1" applyBorder="1"/>
    <xf numFmtId="165" fontId="25" fillId="0" borderId="1" xfId="1" applyFont="1" applyBorder="1"/>
    <xf numFmtId="165" fontId="42" fillId="0" borderId="1" xfId="1" applyFont="1" applyBorder="1"/>
    <xf numFmtId="39" fontId="1" fillId="0" borderId="0" xfId="1" applyNumberFormat="1" applyFont="1" applyBorder="1"/>
    <xf numFmtId="165" fontId="27" fillId="0" borderId="1" xfId="1" applyFont="1" applyBorder="1"/>
    <xf numFmtId="168" fontId="1" fillId="0" borderId="0" xfId="1" applyNumberFormat="1" applyFont="1" applyBorder="1"/>
    <xf numFmtId="39" fontId="27" fillId="0" borderId="0" xfId="0" applyNumberFormat="1" applyFont="1"/>
    <xf numFmtId="39" fontId="29" fillId="0" borderId="0" xfId="0" applyNumberFormat="1" applyFont="1"/>
    <xf numFmtId="168" fontId="29" fillId="0" borderId="0" xfId="0" applyNumberFormat="1" applyFont="1"/>
    <xf numFmtId="39" fontId="8" fillId="0" borderId="0" xfId="0" applyNumberFormat="1" applyFont="1"/>
    <xf numFmtId="39" fontId="0" fillId="0" borderId="0" xfId="0" applyNumberFormat="1"/>
    <xf numFmtId="168" fontId="39" fillId="0" borderId="0" xfId="1" applyNumberFormat="1" applyFont="1" applyFill="1" applyBorder="1" applyAlignment="1">
      <alignment wrapText="1"/>
    </xf>
    <xf numFmtId="168" fontId="38" fillId="0" borderId="0" xfId="1" applyNumberFormat="1" applyFont="1" applyFill="1" applyBorder="1" applyAlignment="1">
      <alignment horizontal="center" wrapText="1"/>
    </xf>
    <xf numFmtId="165" fontId="44" fillId="0" borderId="1" xfId="1" applyFont="1" applyBorder="1"/>
    <xf numFmtId="168" fontId="38" fillId="0" borderId="0" xfId="1" applyNumberFormat="1" applyFont="1" applyBorder="1" applyAlignment="1">
      <alignment vertical="top" wrapText="1"/>
    </xf>
    <xf numFmtId="165" fontId="45" fillId="0" borderId="0" xfId="1" applyFont="1" applyBorder="1"/>
    <xf numFmtId="165" fontId="43" fillId="0" borderId="0" xfId="1" applyFont="1" applyBorder="1"/>
    <xf numFmtId="168" fontId="39" fillId="0" borderId="0" xfId="1" applyNumberFormat="1" applyFont="1" applyBorder="1" applyAlignment="1">
      <alignment vertical="top" wrapText="1"/>
    </xf>
    <xf numFmtId="165" fontId="46" fillId="0" borderId="0" xfId="1" applyFont="1" applyBorder="1"/>
    <xf numFmtId="165" fontId="47" fillId="0" borderId="0" xfId="1" applyFont="1" applyBorder="1"/>
    <xf numFmtId="168" fontId="39" fillId="0" borderId="0" xfId="1" applyNumberFormat="1" applyFont="1" applyBorder="1" applyAlignment="1">
      <alignment horizontal="left" wrapText="1"/>
    </xf>
    <xf numFmtId="168" fontId="39" fillId="0" borderId="1" xfId="1" applyNumberFormat="1" applyFont="1" applyBorder="1" applyAlignment="1">
      <alignment vertical="top" wrapText="1"/>
    </xf>
    <xf numFmtId="165" fontId="48" fillId="0" borderId="1" xfId="1" applyFont="1" applyBorder="1"/>
    <xf numFmtId="0" fontId="8" fillId="0" borderId="10" xfId="0" applyFont="1" applyBorder="1" applyAlignment="1">
      <alignment horizontal="center"/>
    </xf>
    <xf numFmtId="0" fontId="49" fillId="0" borderId="0" xfId="0" applyFont="1"/>
    <xf numFmtId="0" fontId="50" fillId="0" borderId="0" xfId="0" applyFont="1" applyAlignment="1">
      <alignment horizontal="center" wrapText="1"/>
    </xf>
    <xf numFmtId="168" fontId="51" fillId="0" borderId="1" xfId="1" applyNumberFormat="1" applyFont="1" applyBorder="1" applyAlignment="1">
      <alignment vertical="top" wrapText="1"/>
    </xf>
    <xf numFmtId="168" fontId="51" fillId="0" borderId="1" xfId="1" applyNumberFormat="1" applyFont="1" applyBorder="1" applyAlignment="1">
      <alignment horizontal="left" wrapText="1"/>
    </xf>
    <xf numFmtId="168" fontId="39" fillId="0" borderId="0" xfId="1" applyNumberFormat="1" applyFont="1" applyBorder="1" applyAlignment="1">
      <alignment horizontal="center"/>
    </xf>
    <xf numFmtId="1" fontId="8" fillId="0" borderId="0" xfId="1" applyNumberFormat="1" applyFont="1" applyBorder="1" applyAlignment="1">
      <alignment horizontal="center"/>
    </xf>
    <xf numFmtId="40" fontId="1" fillId="0" borderId="0" xfId="1" applyNumberFormat="1" applyFont="1" applyBorder="1"/>
    <xf numFmtId="165" fontId="46" fillId="0" borderId="31" xfId="1" applyFont="1" applyBorder="1"/>
    <xf numFmtId="165" fontId="35" fillId="0" borderId="31" xfId="1" applyFont="1" applyBorder="1"/>
    <xf numFmtId="0" fontId="8" fillId="0" borderId="0" xfId="0" applyFont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8" fontId="39" fillId="0" borderId="1" xfId="1" applyNumberFormat="1" applyFont="1" applyFill="1" applyBorder="1" applyAlignment="1">
      <alignment horizontal="center"/>
    </xf>
    <xf numFmtId="168" fontId="39" fillId="0" borderId="0" xfId="1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54" fillId="0" borderId="1" xfId="0" applyFont="1" applyBorder="1"/>
    <xf numFmtId="165" fontId="54" fillId="0" borderId="1" xfId="1" applyFont="1" applyBorder="1"/>
    <xf numFmtId="164" fontId="56" fillId="0" borderId="1" xfId="0" applyNumberFormat="1" applyFont="1" applyBorder="1"/>
    <xf numFmtId="0" fontId="56" fillId="0" borderId="1" xfId="0" applyFont="1" applyBorder="1"/>
    <xf numFmtId="165" fontId="56" fillId="0" borderId="1" xfId="0" applyNumberFormat="1" applyFont="1" applyBorder="1"/>
    <xf numFmtId="37" fontId="56" fillId="0" borderId="1" xfId="0" applyNumberFormat="1" applyFont="1" applyBorder="1"/>
    <xf numFmtId="165" fontId="56" fillId="0" borderId="1" xfId="1" applyFont="1" applyBorder="1"/>
    <xf numFmtId="168" fontId="57" fillId="0" borderId="0" xfId="1" applyNumberFormat="1" applyFont="1" applyBorder="1" applyAlignment="1">
      <alignment horizontal="center"/>
    </xf>
    <xf numFmtId="168" fontId="52" fillId="0" borderId="0" xfId="1" applyNumberFormat="1" applyFont="1" applyBorder="1"/>
    <xf numFmtId="39" fontId="52" fillId="0" borderId="0" xfId="1" applyNumberFormat="1" applyFont="1" applyBorder="1"/>
    <xf numFmtId="168" fontId="57" fillId="0" borderId="7" xfId="1" applyNumberFormat="1" applyFont="1" applyFill="1" applyBorder="1" applyAlignment="1">
      <alignment horizontal="center"/>
    </xf>
    <xf numFmtId="168" fontId="57" fillId="0" borderId="25" xfId="1" applyNumberFormat="1" applyFont="1" applyFill="1" applyBorder="1" applyAlignment="1">
      <alignment horizontal="center"/>
    </xf>
    <xf numFmtId="0" fontId="34" fillId="0" borderId="23" xfId="0" applyFont="1" applyBorder="1" applyAlignment="1">
      <alignment horizontal="center"/>
    </xf>
    <xf numFmtId="168" fontId="58" fillId="0" borderId="8" xfId="1" applyNumberFormat="1" applyFont="1" applyBorder="1" applyAlignment="1">
      <alignment vertical="top" wrapText="1"/>
    </xf>
    <xf numFmtId="1" fontId="52" fillId="0" borderId="8" xfId="1" applyNumberFormat="1" applyFont="1" applyBorder="1" applyAlignment="1">
      <alignment horizontal="center"/>
    </xf>
    <xf numFmtId="1" fontId="52" fillId="0" borderId="24" xfId="1" applyNumberFormat="1" applyFont="1" applyBorder="1" applyAlignment="1">
      <alignment horizontal="center"/>
    </xf>
    <xf numFmtId="0" fontId="34" fillId="0" borderId="22" xfId="0" applyFont="1" applyBorder="1" applyAlignment="1">
      <alignment horizontal="center"/>
    </xf>
    <xf numFmtId="168" fontId="58" fillId="0" borderId="1" xfId="1" applyNumberFormat="1" applyFont="1" applyBorder="1" applyAlignment="1">
      <alignment vertical="top" wrapText="1"/>
    </xf>
    <xf numFmtId="168" fontId="58" fillId="0" borderId="1" xfId="1" applyNumberFormat="1" applyFont="1" applyBorder="1" applyAlignment="1">
      <alignment horizontal="left" wrapText="1"/>
    </xf>
    <xf numFmtId="168" fontId="33" fillId="0" borderId="15" xfId="1" applyNumberFormat="1" applyFont="1" applyBorder="1" applyAlignment="1">
      <alignment horizontal="center"/>
    </xf>
    <xf numFmtId="168" fontId="33" fillId="0" borderId="29" xfId="1" applyNumberFormat="1" applyFont="1" applyBorder="1" applyAlignment="1">
      <alignment horizontal="center"/>
    </xf>
    <xf numFmtId="37" fontId="17" fillId="0" borderId="1" xfId="0" applyNumberFormat="1" applyFont="1" applyBorder="1"/>
    <xf numFmtId="0" fontId="24" fillId="0" borderId="1" xfId="0" applyFont="1" applyBorder="1" applyAlignment="1">
      <alignment horizontal="center"/>
    </xf>
    <xf numFmtId="49" fontId="25" fillId="0" borderId="1" xfId="0" applyNumberFormat="1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164" fontId="28" fillId="0" borderId="0" xfId="0" applyNumberFormat="1" applyFont="1"/>
    <xf numFmtId="0" fontId="53" fillId="0" borderId="1" xfId="0" applyFont="1" applyBorder="1" applyAlignment="1">
      <alignment horizontal="center"/>
    </xf>
    <xf numFmtId="0" fontId="54" fillId="0" borderId="1" xfId="0" applyFont="1" applyBorder="1" applyAlignment="1">
      <alignment horizontal="center"/>
    </xf>
    <xf numFmtId="49" fontId="55" fillId="0" borderId="1" xfId="0" applyNumberFormat="1" applyFont="1" applyBorder="1" applyAlignment="1">
      <alignment horizontal="center"/>
    </xf>
    <xf numFmtId="49" fontId="56" fillId="0" borderId="1" xfId="0" applyNumberFormat="1" applyFont="1" applyBorder="1" applyAlignment="1">
      <alignment horizontal="center"/>
    </xf>
    <xf numFmtId="0" fontId="55" fillId="0" borderId="1" xfId="0" applyFont="1" applyBorder="1" applyAlignment="1">
      <alignment horizontal="center"/>
    </xf>
    <xf numFmtId="165" fontId="59" fillId="0" borderId="1" xfId="1" applyFont="1" applyBorder="1"/>
    <xf numFmtId="0" fontId="56" fillId="0" borderId="1" xfId="0" applyFont="1" applyBorder="1" applyAlignment="1">
      <alignment horizontal="center"/>
    </xf>
    <xf numFmtId="37" fontId="54" fillId="0" borderId="1" xfId="0" applyNumberFormat="1" applyFont="1" applyBorder="1"/>
    <xf numFmtId="164" fontId="54" fillId="0" borderId="1" xfId="0" applyNumberFormat="1" applyFont="1" applyBorder="1"/>
    <xf numFmtId="0" fontId="21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37" fontId="25" fillId="0" borderId="1" xfId="0" applyNumberFormat="1" applyFont="1" applyBorder="1"/>
    <xf numFmtId="0" fontId="47" fillId="0" borderId="1" xfId="0" applyFont="1" applyBorder="1" applyAlignment="1">
      <alignment horizontal="center"/>
    </xf>
    <xf numFmtId="1" fontId="1" fillId="0" borderId="1" xfId="1" applyNumberFormat="1" applyFont="1" applyBorder="1" applyAlignment="1">
      <alignment horizontal="center"/>
    </xf>
    <xf numFmtId="38" fontId="8" fillId="0" borderId="1" xfId="1" applyNumberFormat="1" applyFont="1" applyBorder="1" applyAlignment="1">
      <alignment horizontal="center"/>
    </xf>
    <xf numFmtId="164" fontId="10" fillId="2" borderId="1" xfId="2" applyNumberFormat="1" applyFont="1" applyFill="1" applyBorder="1" applyAlignment="1">
      <alignment horizontal="center" vertical="center" wrapText="1"/>
    </xf>
    <xf numFmtId="164" fontId="10" fillId="2" borderId="5" xfId="2" applyNumberFormat="1" applyFont="1" applyFill="1" applyBorder="1" applyAlignment="1">
      <alignment horizontal="center" vertical="center" wrapText="1"/>
    </xf>
    <xf numFmtId="0" fontId="60" fillId="0" borderId="0" xfId="2" applyFont="1"/>
    <xf numFmtId="0" fontId="18" fillId="0" borderId="11" xfId="0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19" fillId="0" borderId="0" xfId="5" applyAlignment="1">
      <alignment horizontal="center"/>
    </xf>
    <xf numFmtId="0" fontId="20" fillId="0" borderId="0" xfId="0" applyFont="1" applyAlignment="1">
      <alignment horizontal="center"/>
    </xf>
    <xf numFmtId="0" fontId="54" fillId="0" borderId="1" xfId="0" applyFont="1" applyBorder="1" applyAlignment="1">
      <alignment horizontal="center"/>
    </xf>
    <xf numFmtId="0" fontId="53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8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21" fillId="0" borderId="16" xfId="0" applyFont="1" applyBorder="1" applyAlignment="1">
      <alignment horizontal="center"/>
    </xf>
    <xf numFmtId="0" fontId="21" fillId="0" borderId="17" xfId="0" applyFont="1" applyBorder="1" applyAlignment="1">
      <alignment horizontal="center"/>
    </xf>
    <xf numFmtId="0" fontId="21" fillId="0" borderId="18" xfId="0" applyFont="1" applyBorder="1" applyAlignment="1">
      <alignment horizontal="center"/>
    </xf>
    <xf numFmtId="0" fontId="20" fillId="0" borderId="1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9" fillId="0" borderId="0" xfId="0" applyFont="1" applyAlignment="1">
      <alignment horizontal="center"/>
    </xf>
    <xf numFmtId="0" fontId="29" fillId="0" borderId="1" xfId="0" applyFont="1" applyBorder="1" applyAlignment="1">
      <alignment horizontal="center"/>
    </xf>
    <xf numFmtId="168" fontId="20" fillId="0" borderId="0" xfId="1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8" fontId="38" fillId="0" borderId="9" xfId="1" applyNumberFormat="1" applyFont="1" applyFill="1" applyBorder="1" applyAlignment="1">
      <alignment horizontal="center" vertical="center" wrapText="1"/>
    </xf>
    <xf numFmtId="168" fontId="38" fillId="0" borderId="8" xfId="1" applyNumberFormat="1" applyFont="1" applyFill="1" applyBorder="1" applyAlignment="1">
      <alignment horizontal="center" vertical="center" wrapText="1"/>
    </xf>
    <xf numFmtId="168" fontId="39" fillId="0" borderId="1" xfId="1" applyNumberFormat="1" applyFont="1" applyFill="1" applyBorder="1" applyAlignment="1">
      <alignment horizontal="center" wrapText="1"/>
    </xf>
    <xf numFmtId="168" fontId="39" fillId="0" borderId="1" xfId="1" applyNumberFormat="1" applyFont="1" applyFill="1" applyBorder="1" applyAlignment="1">
      <alignment horizontal="center"/>
    </xf>
    <xf numFmtId="168" fontId="38" fillId="0" borderId="1" xfId="1" applyNumberFormat="1" applyFont="1" applyFill="1" applyBorder="1" applyAlignment="1">
      <alignment horizontal="center"/>
    </xf>
    <xf numFmtId="168" fontId="38" fillId="0" borderId="1" xfId="1" applyNumberFormat="1" applyFont="1" applyFill="1" applyBorder="1" applyAlignment="1">
      <alignment horizontal="center" wrapText="1"/>
    </xf>
    <xf numFmtId="168" fontId="39" fillId="0" borderId="9" xfId="1" applyNumberFormat="1" applyFont="1" applyFill="1" applyBorder="1" applyAlignment="1">
      <alignment horizontal="center" vertical="center" wrapText="1"/>
    </xf>
    <xf numFmtId="168" fontId="39" fillId="0" borderId="8" xfId="1" applyNumberFormat="1" applyFont="1" applyFill="1" applyBorder="1" applyAlignment="1">
      <alignment horizontal="center" vertical="center" wrapText="1"/>
    </xf>
    <xf numFmtId="168" fontId="39" fillId="0" borderId="0" xfId="1" applyNumberFormat="1" applyFont="1" applyFill="1" applyBorder="1" applyAlignment="1">
      <alignment horizontal="center" wrapText="1"/>
    </xf>
    <xf numFmtId="168" fontId="39" fillId="0" borderId="1" xfId="1" applyNumberFormat="1" applyFont="1" applyFill="1" applyBorder="1" applyAlignment="1">
      <alignment horizontal="center" vertical="center" wrapText="1"/>
    </xf>
    <xf numFmtId="168" fontId="39" fillId="0" borderId="1" xfId="1" applyNumberFormat="1" applyFont="1" applyBorder="1" applyAlignment="1">
      <alignment horizontal="center"/>
    </xf>
    <xf numFmtId="168" fontId="8" fillId="0" borderId="1" xfId="1" applyNumberFormat="1" applyFont="1" applyFill="1" applyBorder="1" applyAlignment="1">
      <alignment horizontal="center"/>
    </xf>
    <xf numFmtId="0" fontId="33" fillId="0" borderId="1" xfId="0" applyFont="1" applyBorder="1" applyAlignment="1">
      <alignment horizontal="center"/>
    </xf>
    <xf numFmtId="168" fontId="57" fillId="0" borderId="30" xfId="1" applyNumberFormat="1" applyFont="1" applyFill="1" applyBorder="1" applyAlignment="1">
      <alignment horizontal="center" vertical="center" wrapText="1"/>
    </xf>
    <xf numFmtId="168" fontId="57" fillId="0" borderId="6" xfId="1" applyNumberFormat="1" applyFont="1" applyFill="1" applyBorder="1" applyAlignment="1">
      <alignment horizontal="center" vertical="center" wrapText="1"/>
    </xf>
    <xf numFmtId="168" fontId="57" fillId="0" borderId="20" xfId="1" applyNumberFormat="1" applyFont="1" applyFill="1" applyBorder="1" applyAlignment="1">
      <alignment horizontal="center"/>
    </xf>
    <xf numFmtId="168" fontId="57" fillId="0" borderId="21" xfId="1" applyNumberFormat="1" applyFont="1" applyFill="1" applyBorder="1" applyAlignment="1">
      <alignment horizontal="center"/>
    </xf>
    <xf numFmtId="168" fontId="57" fillId="0" borderId="11" xfId="1" applyNumberFormat="1" applyFont="1" applyBorder="1" applyAlignment="1">
      <alignment horizontal="center"/>
    </xf>
    <xf numFmtId="168" fontId="57" fillId="0" borderId="27" xfId="1" applyNumberFormat="1" applyFont="1" applyBorder="1" applyAlignment="1">
      <alignment horizontal="center"/>
    </xf>
    <xf numFmtId="0" fontId="3" fillId="0" borderId="0" xfId="2" applyFont="1" applyAlignment="1">
      <alignment horizontal="center"/>
    </xf>
    <xf numFmtId="0" fontId="9" fillId="0" borderId="0" xfId="2" applyFont="1" applyAlignment="1">
      <alignment horizontal="center"/>
    </xf>
    <xf numFmtId="0" fontId="9" fillId="0" borderId="2" xfId="2" applyFont="1" applyBorder="1" applyAlignment="1">
      <alignment horizontal="center"/>
    </xf>
    <xf numFmtId="0" fontId="10" fillId="2" borderId="1" xfId="2" applyFont="1" applyFill="1" applyBorder="1" applyAlignment="1">
      <alignment horizontal="center" vertical="center" wrapText="1"/>
    </xf>
    <xf numFmtId="37" fontId="10" fillId="2" borderId="1" xfId="2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55" fillId="0" borderId="1" xfId="0" applyFont="1" applyBorder="1"/>
    <xf numFmtId="0" fontId="22" fillId="0" borderId="1" xfId="0" applyFont="1" applyBorder="1"/>
    <xf numFmtId="0" fontId="61" fillId="0" borderId="1" xfId="0" applyFont="1" applyBorder="1" applyAlignment="1">
      <alignment horizontal="center"/>
    </xf>
  </cellXfs>
  <cellStyles count="7">
    <cellStyle name="Hipervínculo" xfId="5" builtinId="8"/>
    <cellStyle name="Millares 2" xfId="1" xr:uid="{00000000-0005-0000-0000-000001000000}"/>
    <cellStyle name="Millares 3" xfId="3" xr:uid="{00000000-0005-0000-0000-000002000000}"/>
    <cellStyle name="Millares 4" xfId="4" xr:uid="{00000000-0005-0000-0000-000003000000}"/>
    <cellStyle name="Millares 6" xfId="6" xr:uid="{00000000-0005-0000-0000-000004000000}"/>
    <cellStyle name="Normal" xfId="0" builtinId="0"/>
    <cellStyle name="Normal 2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08F7F8DD-60D9-4FCE-BD2E-FA4A70D3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3A68B438-CA00-43B7-B283-223804EE9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343FA0BF-37EA-4607-A7D7-F6D2BBBAA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462F5853-5583-4976-875E-D558E2F64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C568AFB1-4754-4E6F-923C-CAF36BE93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7689574A-0ABF-43FD-B17B-D24DB9FFF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1C3FDA8A-6E96-44E9-980F-3D4DBCFB8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0975"/>
          <a:ext cx="21621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BEF0ED84-E83E-4781-BEBE-3A3327AF0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FE00967D-F86F-4EC3-AAB6-9BE868B86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0D779428-05BA-4EB5-A2F8-0D176EB9E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495135F0-5D4E-4034-860E-D3AA6852B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BE958254-826D-42C9-A979-F27843F3CB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2AB62729-8EFC-4D58-9242-8E62DECAC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48CD4F0E-C655-4A5E-98A7-DFD187EA3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692F7835-3FF3-4B65-853B-284CB800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6F3DEE1E-2783-4CB2-AF9F-EE133C917F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0</xdr:row>
      <xdr:rowOff>123825</xdr:rowOff>
    </xdr:from>
    <xdr:to>
      <xdr:col>8</xdr:col>
      <xdr:colOff>542925</xdr:colOff>
      <xdr:row>6</xdr:row>
      <xdr:rowOff>28575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D18F563D-5236-4604-ABBD-74B596CC9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238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2F925161-33B6-4DED-A33C-FE7497710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0</xdr:row>
      <xdr:rowOff>123825</xdr:rowOff>
    </xdr:from>
    <xdr:to>
      <xdr:col>8</xdr:col>
      <xdr:colOff>542925</xdr:colOff>
      <xdr:row>6</xdr:row>
      <xdr:rowOff>28575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D6D21ABD-7FB2-4DD0-BB95-7FEFEF24D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238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AADB0691-98A8-40EA-BE02-58F7028FC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0</xdr:row>
      <xdr:rowOff>123825</xdr:rowOff>
    </xdr:from>
    <xdr:to>
      <xdr:col>8</xdr:col>
      <xdr:colOff>542925</xdr:colOff>
      <xdr:row>6</xdr:row>
      <xdr:rowOff>28575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6B6E1D0E-A48F-4E24-88A5-C9DCACFCF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238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14BD82D6-DE14-4033-B51B-253373857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0</xdr:row>
      <xdr:rowOff>123825</xdr:rowOff>
    </xdr:from>
    <xdr:to>
      <xdr:col>8</xdr:col>
      <xdr:colOff>542925</xdr:colOff>
      <xdr:row>6</xdr:row>
      <xdr:rowOff>28575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4298C978-9518-4F70-BBF9-9DE3628E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238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D9BD2FC5-6D37-4589-A017-183BB5CA11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67C37D4A-9447-4DE5-B8FD-AC4214534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>
          <a:extLst>
            <a:ext uri="{FF2B5EF4-FFF2-40B4-BE49-F238E27FC236}">
              <a16:creationId xmlns:a16="http://schemas.microsoft.com/office/drawing/2014/main" id="{4AB35EF4-B138-45BD-8F25-2EDA2CA5C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E2BDF665-85B6-4DC3-B8F7-CB517F916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>
          <a:extLst>
            <a:ext uri="{FF2B5EF4-FFF2-40B4-BE49-F238E27FC236}">
              <a16:creationId xmlns:a16="http://schemas.microsoft.com/office/drawing/2014/main" id="{8B05F5ED-27AB-4935-853D-8527E22A4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D7D7BE81-5E2A-4A4B-B2DD-E85FF5CBE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>
          <a:extLst>
            <a:ext uri="{FF2B5EF4-FFF2-40B4-BE49-F238E27FC236}">
              <a16:creationId xmlns:a16="http://schemas.microsoft.com/office/drawing/2014/main" id="{A6C7EB13-BDFF-42B5-A675-BB7682182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87A85DD0-EE33-40DF-BE76-6641EDD9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>
          <a:extLst>
            <a:ext uri="{FF2B5EF4-FFF2-40B4-BE49-F238E27FC236}">
              <a16:creationId xmlns:a16="http://schemas.microsoft.com/office/drawing/2014/main" id="{BA94BF7D-D535-4DF6-9B14-07D9C1AE7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DE0D4-5997-43D7-9F9F-195C2FAE453D}">
  <dimension ref="A7:S213"/>
  <sheetViews>
    <sheetView topLeftCell="A75" workbookViewId="0">
      <selection activeCell="B62" sqref="B62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3" width="14.85546875" bestFit="1" customWidth="1"/>
    <col min="14" max="14" width="13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9" width="14.85546875" bestFit="1" customWidth="1"/>
    <col min="270" max="270" width="13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5" width="14.85546875" bestFit="1" customWidth="1"/>
    <col min="526" max="526" width="13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81" width="14.85546875" bestFit="1" customWidth="1"/>
    <col min="782" max="782" width="13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7" width="14.85546875" bestFit="1" customWidth="1"/>
    <col min="1038" max="1038" width="13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3" width="14.85546875" bestFit="1" customWidth="1"/>
    <col min="1294" max="1294" width="13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9" width="14.85546875" bestFit="1" customWidth="1"/>
    <col min="1550" max="1550" width="13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5" width="14.85546875" bestFit="1" customWidth="1"/>
    <col min="1806" max="1806" width="13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61" width="14.85546875" bestFit="1" customWidth="1"/>
    <col min="2062" max="2062" width="13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7" width="14.85546875" bestFit="1" customWidth="1"/>
    <col min="2318" max="2318" width="13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3" width="14.85546875" bestFit="1" customWidth="1"/>
    <col min="2574" max="2574" width="13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9" width="14.85546875" bestFit="1" customWidth="1"/>
    <col min="2830" max="2830" width="13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5" width="14.85546875" bestFit="1" customWidth="1"/>
    <col min="3086" max="3086" width="13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41" width="14.85546875" bestFit="1" customWidth="1"/>
    <col min="3342" max="3342" width="13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7" width="14.85546875" bestFit="1" customWidth="1"/>
    <col min="3598" max="3598" width="13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3" width="14.85546875" bestFit="1" customWidth="1"/>
    <col min="3854" max="3854" width="13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9" width="14.85546875" bestFit="1" customWidth="1"/>
    <col min="4110" max="4110" width="13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5" width="14.85546875" bestFit="1" customWidth="1"/>
    <col min="4366" max="4366" width="13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21" width="14.85546875" bestFit="1" customWidth="1"/>
    <col min="4622" max="4622" width="13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7" width="14.85546875" bestFit="1" customWidth="1"/>
    <col min="4878" max="4878" width="13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3" width="14.85546875" bestFit="1" customWidth="1"/>
    <col min="5134" max="5134" width="13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9" width="14.85546875" bestFit="1" customWidth="1"/>
    <col min="5390" max="5390" width="13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5" width="14.85546875" bestFit="1" customWidth="1"/>
    <col min="5646" max="5646" width="13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901" width="14.85546875" bestFit="1" customWidth="1"/>
    <col min="5902" max="5902" width="13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7" width="14.85546875" bestFit="1" customWidth="1"/>
    <col min="6158" max="6158" width="13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3" width="14.85546875" bestFit="1" customWidth="1"/>
    <col min="6414" max="6414" width="13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9" width="14.85546875" bestFit="1" customWidth="1"/>
    <col min="6670" max="6670" width="13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5" width="14.85546875" bestFit="1" customWidth="1"/>
    <col min="6926" max="6926" width="13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81" width="14.85546875" bestFit="1" customWidth="1"/>
    <col min="7182" max="7182" width="13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7" width="14.85546875" bestFit="1" customWidth="1"/>
    <col min="7438" max="7438" width="13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3" width="14.85546875" bestFit="1" customWidth="1"/>
    <col min="7694" max="7694" width="13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9" width="14.85546875" bestFit="1" customWidth="1"/>
    <col min="7950" max="7950" width="13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5" width="14.85546875" bestFit="1" customWidth="1"/>
    <col min="8206" max="8206" width="13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61" width="14.85546875" bestFit="1" customWidth="1"/>
    <col min="8462" max="8462" width="13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7" width="14.85546875" bestFit="1" customWidth="1"/>
    <col min="8718" max="8718" width="13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3" width="14.85546875" bestFit="1" customWidth="1"/>
    <col min="8974" max="8974" width="13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9" width="14.85546875" bestFit="1" customWidth="1"/>
    <col min="9230" max="9230" width="13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5" width="14.85546875" bestFit="1" customWidth="1"/>
    <col min="9486" max="9486" width="13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41" width="14.85546875" bestFit="1" customWidth="1"/>
    <col min="9742" max="9742" width="13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7" width="14.85546875" bestFit="1" customWidth="1"/>
    <col min="9998" max="9998" width="13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3" width="14.85546875" bestFit="1" customWidth="1"/>
    <col min="10254" max="10254" width="13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9" width="14.85546875" bestFit="1" customWidth="1"/>
    <col min="10510" max="10510" width="13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5" width="14.85546875" bestFit="1" customWidth="1"/>
    <col min="10766" max="10766" width="13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21" width="14.85546875" bestFit="1" customWidth="1"/>
    <col min="11022" max="11022" width="13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7" width="14.85546875" bestFit="1" customWidth="1"/>
    <col min="11278" max="11278" width="13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3" width="14.85546875" bestFit="1" customWidth="1"/>
    <col min="11534" max="11534" width="13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9" width="14.85546875" bestFit="1" customWidth="1"/>
    <col min="11790" max="11790" width="13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5" width="14.85546875" bestFit="1" customWidth="1"/>
    <col min="12046" max="12046" width="13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301" width="14.85546875" bestFit="1" customWidth="1"/>
    <col min="12302" max="12302" width="13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7" width="14.85546875" bestFit="1" customWidth="1"/>
    <col min="12558" max="12558" width="13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3" width="14.85546875" bestFit="1" customWidth="1"/>
    <col min="12814" max="12814" width="13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9" width="14.85546875" bestFit="1" customWidth="1"/>
    <col min="13070" max="13070" width="13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5" width="14.85546875" bestFit="1" customWidth="1"/>
    <col min="13326" max="13326" width="13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81" width="14.85546875" bestFit="1" customWidth="1"/>
    <col min="13582" max="13582" width="13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7" width="14.85546875" bestFit="1" customWidth="1"/>
    <col min="13838" max="13838" width="13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3" width="14.85546875" bestFit="1" customWidth="1"/>
    <col min="14094" max="14094" width="13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9" width="14.85546875" bestFit="1" customWidth="1"/>
    <col min="14350" max="14350" width="13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5" width="14.85546875" bestFit="1" customWidth="1"/>
    <col min="14606" max="14606" width="13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61" width="14.85546875" bestFit="1" customWidth="1"/>
    <col min="14862" max="14862" width="13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7" width="14.85546875" bestFit="1" customWidth="1"/>
    <col min="15118" max="15118" width="13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3" width="14.85546875" bestFit="1" customWidth="1"/>
    <col min="15374" max="15374" width="13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9" width="14.85546875" bestFit="1" customWidth="1"/>
    <col min="15630" max="15630" width="13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5" width="14.85546875" bestFit="1" customWidth="1"/>
    <col min="15886" max="15886" width="13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41" width="14.85546875" bestFit="1" customWidth="1"/>
    <col min="16142" max="16142" width="13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48" t="s">
        <v>53</v>
      </c>
      <c r="K8" s="188" t="s">
        <v>155</v>
      </c>
      <c r="L8" s="189"/>
    </row>
    <row r="10" spans="1:19" x14ac:dyDescent="0.25">
      <c r="A10" s="190" t="s">
        <v>0</v>
      </c>
      <c r="B10" s="190"/>
      <c r="C10" s="190"/>
      <c r="D10" s="190"/>
      <c r="E10" s="190"/>
      <c r="F10" s="190"/>
      <c r="G10" s="190"/>
      <c r="H10" s="190"/>
      <c r="I10" s="190"/>
      <c r="J10" s="190"/>
      <c r="K10" s="190"/>
      <c r="L10" s="190"/>
      <c r="M10" s="49"/>
      <c r="N10" s="49"/>
      <c r="O10" s="49"/>
      <c r="P10" s="49"/>
      <c r="Q10" s="49"/>
      <c r="R10" s="49"/>
      <c r="S10" s="49"/>
    </row>
    <row r="11" spans="1:19" x14ac:dyDescent="0.25">
      <c r="A11" s="191" t="s">
        <v>54</v>
      </c>
      <c r="B11" s="191"/>
      <c r="C11" s="191"/>
      <c r="D11" s="191"/>
      <c r="E11" s="191"/>
      <c r="F11" s="191"/>
      <c r="G11" s="191"/>
      <c r="H11" s="191"/>
      <c r="I11" s="191"/>
      <c r="J11" s="191"/>
      <c r="K11" s="191"/>
      <c r="L11" s="191"/>
      <c r="M11" s="49"/>
      <c r="N11" s="49"/>
      <c r="O11" s="49"/>
      <c r="P11" s="49"/>
      <c r="Q11" s="49"/>
      <c r="R11" s="49"/>
      <c r="S11" s="49"/>
    </row>
    <row r="12" spans="1:19" x14ac:dyDescent="0.25">
      <c r="A12" s="192" t="s">
        <v>55</v>
      </c>
      <c r="B12" s="191"/>
      <c r="C12" s="191"/>
      <c r="D12" s="191"/>
      <c r="E12" s="191"/>
      <c r="F12" s="191"/>
      <c r="G12" s="191"/>
      <c r="H12" s="191"/>
      <c r="I12" s="191"/>
      <c r="J12" s="191"/>
      <c r="K12" s="191"/>
      <c r="L12" s="191"/>
      <c r="M12" s="49"/>
      <c r="N12" s="49"/>
      <c r="O12" s="49"/>
      <c r="P12" s="49"/>
      <c r="Q12" s="49"/>
      <c r="R12" s="49"/>
      <c r="S12" s="49"/>
    </row>
    <row r="13" spans="1:19" x14ac:dyDescent="0.25">
      <c r="A13" s="137"/>
      <c r="B13" s="137"/>
      <c r="C13" s="137"/>
      <c r="D13" s="137"/>
      <c r="E13" s="137"/>
      <c r="F13" s="137"/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137"/>
      <c r="R13" s="137"/>
      <c r="S13" s="137"/>
    </row>
    <row r="14" spans="1:19" ht="15.75" x14ac:dyDescent="0.25">
      <c r="A14" s="193" t="s">
        <v>170</v>
      </c>
      <c r="B14" s="193"/>
      <c r="C14" s="193"/>
      <c r="D14" s="193"/>
      <c r="E14" s="193"/>
      <c r="F14" s="193"/>
      <c r="G14" s="193"/>
      <c r="H14" s="193"/>
      <c r="I14" s="193"/>
      <c r="J14" s="193"/>
      <c r="K14" s="193"/>
      <c r="L14" s="193"/>
      <c r="M14" s="50"/>
      <c r="N14" s="50"/>
      <c r="O14" s="50"/>
      <c r="P14" s="50"/>
      <c r="Q14" s="50"/>
      <c r="R14" s="50"/>
      <c r="S14" s="50"/>
    </row>
    <row r="15" spans="1:19" ht="30.75" customHeight="1" x14ac:dyDescent="0.25">
      <c r="A15" s="170" t="s">
        <v>56</v>
      </c>
      <c r="B15" s="170" t="s">
        <v>57</v>
      </c>
      <c r="C15" s="195" t="s">
        <v>109</v>
      </c>
      <c r="D15" s="195"/>
      <c r="E15" s="195" t="s">
        <v>110</v>
      </c>
      <c r="F15" s="195"/>
      <c r="G15" s="195" t="s">
        <v>111</v>
      </c>
      <c r="H15" s="195"/>
      <c r="I15" s="195" t="s">
        <v>112</v>
      </c>
      <c r="J15" s="195"/>
      <c r="M15" s="137"/>
      <c r="N15" s="191"/>
      <c r="O15" s="191"/>
      <c r="P15" s="191"/>
      <c r="Q15" s="191"/>
      <c r="R15" s="191"/>
      <c r="S15" s="191"/>
    </row>
    <row r="16" spans="1:19" x14ac:dyDescent="0.25">
      <c r="A16" s="171"/>
      <c r="B16" s="144"/>
      <c r="C16" s="171" t="s">
        <v>58</v>
      </c>
      <c r="D16" s="171" t="s">
        <v>14</v>
      </c>
      <c r="E16" s="171" t="s">
        <v>58</v>
      </c>
      <c r="F16" s="171" t="s">
        <v>14</v>
      </c>
      <c r="G16" s="171" t="s">
        <v>58</v>
      </c>
      <c r="H16" s="171" t="s">
        <v>14</v>
      </c>
      <c r="I16" s="171" t="s">
        <v>58</v>
      </c>
      <c r="J16" s="171" t="s">
        <v>14</v>
      </c>
      <c r="M16" s="53"/>
      <c r="N16" s="137"/>
      <c r="O16" s="53"/>
      <c r="P16" s="137"/>
      <c r="Q16" s="53"/>
      <c r="R16" s="137"/>
      <c r="S16" s="53"/>
    </row>
    <row r="17" spans="1:19" x14ac:dyDescent="0.25">
      <c r="A17" s="171"/>
      <c r="B17" s="144" t="s">
        <v>59</v>
      </c>
      <c r="C17" s="171"/>
      <c r="D17" s="171"/>
      <c r="E17" s="171"/>
      <c r="F17" s="171"/>
      <c r="G17" s="171"/>
      <c r="H17" s="171"/>
      <c r="I17" s="171"/>
      <c r="J17" s="171"/>
      <c r="M17" s="53"/>
      <c r="N17" s="137"/>
      <c r="O17" s="53"/>
      <c r="P17" s="137"/>
      <c r="Q17" s="53"/>
      <c r="R17" s="137"/>
      <c r="S17" s="53"/>
    </row>
    <row r="18" spans="1:19" x14ac:dyDescent="0.25">
      <c r="A18" s="172" t="s">
        <v>18</v>
      </c>
      <c r="B18" s="144" t="s">
        <v>60</v>
      </c>
      <c r="C18" s="145">
        <v>3985581.27</v>
      </c>
      <c r="D18" s="145">
        <v>3442190.41</v>
      </c>
      <c r="E18" s="145">
        <v>3985581.27</v>
      </c>
      <c r="F18" s="145">
        <v>3499181.9</v>
      </c>
      <c r="G18" s="62">
        <v>3985581.27</v>
      </c>
      <c r="H18" s="145">
        <v>3551627.27</v>
      </c>
      <c r="I18" s="62">
        <v>3985581.27</v>
      </c>
      <c r="J18" s="145">
        <f>3946986.7-399869.63</f>
        <v>3547117.0700000003</v>
      </c>
    </row>
    <row r="19" spans="1:19" x14ac:dyDescent="0.25">
      <c r="A19" s="173"/>
      <c r="B19" s="144" t="s">
        <v>154</v>
      </c>
      <c r="C19" s="145">
        <v>0</v>
      </c>
      <c r="D19" s="145">
        <v>0</v>
      </c>
      <c r="E19" s="145">
        <v>0</v>
      </c>
      <c r="F19" s="145">
        <v>0</v>
      </c>
      <c r="G19" s="145"/>
      <c r="H19" s="145"/>
      <c r="I19" s="145">
        <v>0</v>
      </c>
      <c r="J19" s="145"/>
    </row>
    <row r="20" spans="1:19" x14ac:dyDescent="0.25">
      <c r="A20" s="173"/>
      <c r="B20" s="144" t="s">
        <v>61</v>
      </c>
      <c r="C20" s="145">
        <v>0</v>
      </c>
      <c r="D20" s="145">
        <v>387999.9</v>
      </c>
      <c r="E20" s="145">
        <v>0</v>
      </c>
      <c r="F20" s="145">
        <v>394552.58</v>
      </c>
      <c r="G20" s="145"/>
      <c r="H20" s="145">
        <v>400276.26</v>
      </c>
      <c r="I20" s="145">
        <v>0</v>
      </c>
      <c r="J20" s="145">
        <v>399869.63</v>
      </c>
    </row>
    <row r="21" spans="1:19" x14ac:dyDescent="0.25">
      <c r="A21" s="173"/>
      <c r="B21" s="144" t="s">
        <v>20</v>
      </c>
      <c r="C21" s="145">
        <f>SUM(C18:C20)</f>
        <v>3985581.27</v>
      </c>
      <c r="D21" s="145">
        <f t="shared" ref="D21:J21" si="0">SUM(D18:D20)</f>
        <v>3830190.31</v>
      </c>
      <c r="E21" s="145">
        <f t="shared" si="0"/>
        <v>3985581.27</v>
      </c>
      <c r="F21" s="145">
        <f t="shared" si="0"/>
        <v>3893734.48</v>
      </c>
      <c r="G21" s="145">
        <f t="shared" si="0"/>
        <v>3985581.27</v>
      </c>
      <c r="H21" s="145">
        <f t="shared" si="0"/>
        <v>3951903.5300000003</v>
      </c>
      <c r="I21" s="145">
        <f t="shared" si="0"/>
        <v>3985581.27</v>
      </c>
      <c r="J21" s="145">
        <f t="shared" si="0"/>
        <v>3946986.7</v>
      </c>
    </row>
    <row r="22" spans="1:19" x14ac:dyDescent="0.25">
      <c r="A22" s="147"/>
      <c r="B22" s="144"/>
      <c r="C22" s="146"/>
      <c r="D22" s="147"/>
      <c r="E22" s="148"/>
      <c r="F22" s="148"/>
      <c r="G22" s="147"/>
      <c r="H22" s="148"/>
      <c r="I22" s="147"/>
      <c r="J22" s="148"/>
    </row>
    <row r="23" spans="1:19" x14ac:dyDescent="0.25">
      <c r="A23" s="147"/>
      <c r="B23" s="144" t="s">
        <v>21</v>
      </c>
      <c r="C23" s="145"/>
      <c r="D23" s="145"/>
      <c r="E23" s="145"/>
      <c r="F23" s="145"/>
      <c r="G23" s="145"/>
      <c r="H23" s="145"/>
      <c r="I23" s="145"/>
      <c r="J23" s="145"/>
    </row>
    <row r="24" spans="1:19" x14ac:dyDescent="0.25">
      <c r="A24" s="174">
        <v>111</v>
      </c>
      <c r="B24" s="149" t="s">
        <v>22</v>
      </c>
      <c r="C24" s="175">
        <v>0</v>
      </c>
      <c r="D24" s="150">
        <v>0</v>
      </c>
      <c r="E24" s="175">
        <v>106000</v>
      </c>
      <c r="F24" s="150">
        <v>96455.75</v>
      </c>
      <c r="G24" s="175">
        <v>106000</v>
      </c>
      <c r="H24" s="150">
        <v>0</v>
      </c>
      <c r="I24" s="150">
        <v>106000</v>
      </c>
      <c r="J24" s="150">
        <v>107590.34</v>
      </c>
    </row>
    <row r="25" spans="1:19" x14ac:dyDescent="0.25">
      <c r="A25" s="174">
        <v>113</v>
      </c>
      <c r="B25" s="149" t="s">
        <v>62</v>
      </c>
      <c r="C25" s="175">
        <v>0</v>
      </c>
      <c r="D25" s="150">
        <v>0</v>
      </c>
      <c r="E25" s="175">
        <v>11825</v>
      </c>
      <c r="F25" s="150">
        <v>8643.16</v>
      </c>
      <c r="G25" s="175">
        <v>11825</v>
      </c>
      <c r="H25" s="150">
        <v>8638.1</v>
      </c>
      <c r="I25" s="150">
        <v>11825</v>
      </c>
      <c r="J25" s="150">
        <v>8966.74</v>
      </c>
    </row>
    <row r="26" spans="1:19" x14ac:dyDescent="0.25">
      <c r="A26" s="174">
        <v>122</v>
      </c>
      <c r="B26" s="149" t="s">
        <v>24</v>
      </c>
      <c r="C26" s="175">
        <v>0</v>
      </c>
      <c r="D26" s="150">
        <v>0</v>
      </c>
      <c r="E26" s="175">
        <v>64244.05</v>
      </c>
      <c r="F26" s="150">
        <v>0</v>
      </c>
      <c r="G26" s="175">
        <v>0</v>
      </c>
      <c r="H26" s="150">
        <v>0</v>
      </c>
      <c r="I26" s="150">
        <v>0</v>
      </c>
      <c r="J26" s="150">
        <v>4154.5</v>
      </c>
    </row>
    <row r="27" spans="1:19" x14ac:dyDescent="0.25">
      <c r="A27" s="174">
        <v>163</v>
      </c>
      <c r="B27" s="149" t="s">
        <v>25</v>
      </c>
      <c r="C27" s="175">
        <v>100000</v>
      </c>
      <c r="D27" s="150">
        <v>0</v>
      </c>
      <c r="E27" s="175">
        <v>0</v>
      </c>
      <c r="F27" s="150">
        <v>0</v>
      </c>
      <c r="G27" s="175">
        <v>304339.74</v>
      </c>
      <c r="H27" s="150">
        <v>0</v>
      </c>
      <c r="I27" s="150">
        <v>0</v>
      </c>
      <c r="J27" s="150">
        <v>19341.5</v>
      </c>
    </row>
    <row r="28" spans="1:19" x14ac:dyDescent="0.25">
      <c r="A28" s="174">
        <v>169</v>
      </c>
      <c r="B28" s="149" t="s">
        <v>171</v>
      </c>
      <c r="C28" s="175">
        <v>20000</v>
      </c>
      <c r="D28" s="150">
        <v>0</v>
      </c>
      <c r="E28" s="175">
        <v>0</v>
      </c>
      <c r="F28" s="150">
        <v>0</v>
      </c>
      <c r="G28" s="175">
        <v>1680</v>
      </c>
      <c r="H28" s="150">
        <v>0</v>
      </c>
      <c r="I28" s="150">
        <v>0</v>
      </c>
      <c r="J28" s="150">
        <v>1600</v>
      </c>
    </row>
    <row r="29" spans="1:19" x14ac:dyDescent="0.25">
      <c r="A29" s="174">
        <v>171</v>
      </c>
      <c r="B29" s="149" t="s">
        <v>64</v>
      </c>
      <c r="C29" s="175">
        <v>50000</v>
      </c>
      <c r="D29" s="150">
        <v>0</v>
      </c>
      <c r="E29" s="175">
        <v>0</v>
      </c>
      <c r="F29" s="150">
        <v>0</v>
      </c>
      <c r="G29" s="175">
        <v>7770</v>
      </c>
      <c r="H29" s="150">
        <v>0</v>
      </c>
      <c r="I29" s="150">
        <v>1260</v>
      </c>
      <c r="J29" s="150">
        <v>1300</v>
      </c>
    </row>
    <row r="30" spans="1:19" x14ac:dyDescent="0.25">
      <c r="A30" s="174">
        <v>174</v>
      </c>
      <c r="B30" s="149" t="s">
        <v>27</v>
      </c>
      <c r="C30" s="175">
        <v>53344.25</v>
      </c>
      <c r="D30" s="150">
        <v>0</v>
      </c>
      <c r="E30" s="175">
        <v>3344.25</v>
      </c>
      <c r="F30" s="150">
        <v>6520</v>
      </c>
      <c r="G30" s="175">
        <v>4761.75</v>
      </c>
      <c r="H30" s="150">
        <v>0</v>
      </c>
      <c r="I30" s="150">
        <v>4761.75</v>
      </c>
      <c r="J30" s="150">
        <v>3260</v>
      </c>
    </row>
    <row r="31" spans="1:19" x14ac:dyDescent="0.25">
      <c r="A31" s="174">
        <v>197</v>
      </c>
      <c r="B31" s="149" t="s">
        <v>29</v>
      </c>
      <c r="C31" s="175">
        <v>0</v>
      </c>
      <c r="D31" s="150">
        <v>0</v>
      </c>
      <c r="E31" s="175">
        <v>52000</v>
      </c>
      <c r="F31" s="150">
        <v>0</v>
      </c>
      <c r="G31" s="175">
        <v>52000</v>
      </c>
      <c r="H31" s="150">
        <v>52000</v>
      </c>
      <c r="I31" s="150">
        <v>52000</v>
      </c>
      <c r="J31" s="150">
        <v>52000</v>
      </c>
    </row>
    <row r="32" spans="1:19" x14ac:dyDescent="0.25">
      <c r="A32" s="174">
        <v>199</v>
      </c>
      <c r="B32" s="149" t="s">
        <v>30</v>
      </c>
      <c r="C32" s="175">
        <v>0</v>
      </c>
      <c r="D32" s="150">
        <v>0</v>
      </c>
      <c r="E32" s="175">
        <v>127225.9</v>
      </c>
      <c r="F32" s="150">
        <v>0</v>
      </c>
      <c r="G32" s="175">
        <v>51415.9</v>
      </c>
      <c r="H32" s="150">
        <v>43988.88</v>
      </c>
      <c r="I32" s="150">
        <v>51415.9</v>
      </c>
      <c r="J32" s="150">
        <v>86010.21</v>
      </c>
    </row>
    <row r="33" spans="1:12" x14ac:dyDescent="0.25">
      <c r="A33" s="174">
        <v>243</v>
      </c>
      <c r="B33" s="165" t="s">
        <v>86</v>
      </c>
      <c r="C33" s="175">
        <v>0</v>
      </c>
      <c r="D33" s="150">
        <v>0</v>
      </c>
      <c r="E33" s="175">
        <v>77602.259999999995</v>
      </c>
      <c r="F33" s="150">
        <v>0</v>
      </c>
      <c r="G33" s="175">
        <v>0</v>
      </c>
      <c r="H33" s="150">
        <v>112506.6</v>
      </c>
      <c r="I33" s="150">
        <v>0</v>
      </c>
      <c r="J33" s="150">
        <v>0</v>
      </c>
    </row>
    <row r="34" spans="1:12" x14ac:dyDescent="0.25">
      <c r="A34" s="174">
        <v>261</v>
      </c>
      <c r="B34" s="149" t="s">
        <v>33</v>
      </c>
      <c r="C34" s="175">
        <v>0</v>
      </c>
      <c r="D34" s="150">
        <v>0</v>
      </c>
      <c r="E34" s="175">
        <v>812953.74</v>
      </c>
      <c r="F34" s="150">
        <v>0</v>
      </c>
      <c r="G34" s="175">
        <v>0</v>
      </c>
      <c r="H34" s="150">
        <v>105279.67999999999</v>
      </c>
      <c r="I34" s="150">
        <v>0</v>
      </c>
      <c r="J34" s="150">
        <v>71517.990000000005</v>
      </c>
    </row>
    <row r="35" spans="1:12" x14ac:dyDescent="0.25">
      <c r="A35" s="174">
        <v>262</v>
      </c>
      <c r="B35" s="149" t="s">
        <v>34</v>
      </c>
      <c r="C35" s="175">
        <v>17000</v>
      </c>
      <c r="D35" s="150">
        <v>0</v>
      </c>
      <c r="E35" s="175">
        <v>0</v>
      </c>
      <c r="F35" s="150">
        <v>13195</v>
      </c>
      <c r="G35" s="175">
        <v>0</v>
      </c>
      <c r="H35" s="150">
        <v>0</v>
      </c>
      <c r="I35" s="150">
        <v>0</v>
      </c>
      <c r="J35" s="150">
        <v>0</v>
      </c>
    </row>
    <row r="36" spans="1:12" x14ac:dyDescent="0.25">
      <c r="A36" s="174">
        <v>266</v>
      </c>
      <c r="B36" s="149" t="s">
        <v>35</v>
      </c>
      <c r="C36" s="175">
        <v>0</v>
      </c>
      <c r="D36" s="150">
        <v>0</v>
      </c>
      <c r="E36" s="175">
        <v>278984.82</v>
      </c>
      <c r="F36" s="150">
        <v>0</v>
      </c>
      <c r="G36" s="175">
        <v>0</v>
      </c>
      <c r="H36" s="150">
        <v>0</v>
      </c>
      <c r="I36" s="150">
        <v>0</v>
      </c>
      <c r="J36" s="150">
        <v>117725.5</v>
      </c>
    </row>
    <row r="37" spans="1:12" x14ac:dyDescent="0.25">
      <c r="A37" s="174">
        <v>267</v>
      </c>
      <c r="B37" s="149" t="s">
        <v>36</v>
      </c>
      <c r="C37" s="175">
        <v>180000</v>
      </c>
      <c r="D37" s="150">
        <v>0</v>
      </c>
      <c r="E37" s="175">
        <v>0</v>
      </c>
      <c r="F37" s="150">
        <v>0</v>
      </c>
      <c r="G37" s="175">
        <v>0</v>
      </c>
      <c r="H37" s="150">
        <v>0</v>
      </c>
      <c r="I37" s="150">
        <v>0</v>
      </c>
      <c r="J37" s="150">
        <v>0</v>
      </c>
    </row>
    <row r="38" spans="1:12" x14ac:dyDescent="0.25">
      <c r="A38" s="174">
        <v>268</v>
      </c>
      <c r="B38" s="149" t="s">
        <v>37</v>
      </c>
      <c r="C38" s="175">
        <v>0</v>
      </c>
      <c r="D38" s="150">
        <v>0</v>
      </c>
      <c r="E38" s="175">
        <v>80808</v>
      </c>
      <c r="F38" s="150">
        <v>0</v>
      </c>
      <c r="G38" s="175">
        <v>0</v>
      </c>
      <c r="H38" s="150">
        <v>0</v>
      </c>
      <c r="I38" s="150">
        <v>0</v>
      </c>
      <c r="J38" s="150">
        <v>22102</v>
      </c>
    </row>
    <row r="39" spans="1:12" x14ac:dyDescent="0.25">
      <c r="A39" s="174">
        <v>269</v>
      </c>
      <c r="B39" s="149" t="s">
        <v>38</v>
      </c>
      <c r="C39" s="175">
        <v>10000</v>
      </c>
      <c r="D39" s="150">
        <v>0</v>
      </c>
      <c r="E39" s="175">
        <v>0</v>
      </c>
      <c r="F39" s="150">
        <v>0</v>
      </c>
      <c r="G39" s="175">
        <v>0</v>
      </c>
      <c r="H39" s="150">
        <v>0</v>
      </c>
      <c r="I39" s="150">
        <v>0</v>
      </c>
      <c r="J39" s="150">
        <v>0</v>
      </c>
    </row>
    <row r="40" spans="1:12" x14ac:dyDescent="0.25">
      <c r="A40" s="174">
        <v>292</v>
      </c>
      <c r="B40" s="149" t="s">
        <v>40</v>
      </c>
      <c r="C40" s="175">
        <v>0</v>
      </c>
      <c r="D40" s="150">
        <v>0</v>
      </c>
      <c r="E40" s="175">
        <v>84929.9</v>
      </c>
      <c r="F40" s="150">
        <v>0</v>
      </c>
      <c r="G40" s="175">
        <v>0</v>
      </c>
      <c r="H40" s="150">
        <v>8370</v>
      </c>
      <c r="I40" s="150">
        <v>0</v>
      </c>
      <c r="J40" s="150">
        <v>0</v>
      </c>
    </row>
    <row r="41" spans="1:12" x14ac:dyDescent="0.25">
      <c r="A41" s="174">
        <v>295</v>
      </c>
      <c r="B41" s="149" t="s">
        <v>41</v>
      </c>
      <c r="C41" s="175">
        <v>0</v>
      </c>
      <c r="D41" s="150">
        <v>0</v>
      </c>
      <c r="E41" s="175">
        <v>1891457.27</v>
      </c>
      <c r="F41" s="150">
        <v>0</v>
      </c>
      <c r="G41" s="175">
        <v>0</v>
      </c>
      <c r="H41" s="150">
        <v>1548399.28</v>
      </c>
      <c r="I41" s="150">
        <v>0</v>
      </c>
      <c r="J41" s="150">
        <v>735896.16</v>
      </c>
    </row>
    <row r="42" spans="1:12" x14ac:dyDescent="0.25">
      <c r="A42" s="174">
        <v>297</v>
      </c>
      <c r="B42" s="149" t="s">
        <v>42</v>
      </c>
      <c r="C42" s="175">
        <v>35000</v>
      </c>
      <c r="D42" s="150">
        <v>0</v>
      </c>
      <c r="E42" s="175">
        <v>6790.38</v>
      </c>
      <c r="F42" s="150">
        <v>0</v>
      </c>
      <c r="G42" s="175">
        <v>0</v>
      </c>
      <c r="H42" s="150">
        <v>0</v>
      </c>
      <c r="I42" s="150">
        <v>0</v>
      </c>
      <c r="J42" s="150">
        <v>4088.8</v>
      </c>
    </row>
    <row r="43" spans="1:12" x14ac:dyDescent="0.25">
      <c r="A43" s="174">
        <v>298</v>
      </c>
      <c r="B43" s="149" t="s">
        <v>43</v>
      </c>
      <c r="C43" s="175">
        <v>400000</v>
      </c>
      <c r="D43" s="150">
        <v>0</v>
      </c>
      <c r="E43" s="175">
        <v>0</v>
      </c>
      <c r="F43" s="150">
        <v>7275.01</v>
      </c>
      <c r="G43" s="175">
        <v>0</v>
      </c>
      <c r="H43" s="150">
        <v>0</v>
      </c>
      <c r="I43" s="150">
        <v>0</v>
      </c>
      <c r="J43" s="150">
        <v>32300.799999999999</v>
      </c>
    </row>
    <row r="44" spans="1:12" x14ac:dyDescent="0.25">
      <c r="A44" s="174">
        <v>299</v>
      </c>
      <c r="B44" s="149" t="s">
        <v>44</v>
      </c>
      <c r="C44" s="175">
        <v>300000</v>
      </c>
      <c r="D44" s="150">
        <v>0</v>
      </c>
      <c r="E44" s="175">
        <v>0</v>
      </c>
      <c r="F44" s="150">
        <v>4798</v>
      </c>
      <c r="G44" s="175">
        <v>0</v>
      </c>
      <c r="H44" s="150">
        <v>0</v>
      </c>
      <c r="I44" s="150">
        <v>0</v>
      </c>
      <c r="J44" s="150">
        <v>0</v>
      </c>
    </row>
    <row r="45" spans="1:12" x14ac:dyDescent="0.25">
      <c r="A45" s="174">
        <v>323</v>
      </c>
      <c r="B45" s="149" t="s">
        <v>45</v>
      </c>
      <c r="C45" s="175">
        <v>0</v>
      </c>
      <c r="D45" s="150">
        <v>0</v>
      </c>
      <c r="E45" s="175">
        <v>0</v>
      </c>
      <c r="F45" s="150">
        <v>0</v>
      </c>
      <c r="G45" s="175">
        <v>0</v>
      </c>
      <c r="H45" s="150">
        <v>0</v>
      </c>
      <c r="I45" s="150">
        <v>0</v>
      </c>
      <c r="J45" s="150">
        <v>0</v>
      </c>
    </row>
    <row r="46" spans="1:12" x14ac:dyDescent="0.25">
      <c r="A46" s="176"/>
      <c r="B46" s="177" t="s">
        <v>65</v>
      </c>
      <c r="C46" s="145">
        <f t="shared" ref="C46:J46" si="1">SUM(C24:C45)</f>
        <v>1165344.25</v>
      </c>
      <c r="D46" s="145">
        <f t="shared" si="1"/>
        <v>0</v>
      </c>
      <c r="E46" s="145">
        <f t="shared" si="1"/>
        <v>3598165.57</v>
      </c>
      <c r="F46" s="145">
        <f t="shared" si="1"/>
        <v>136886.92000000001</v>
      </c>
      <c r="G46" s="145">
        <f t="shared" si="1"/>
        <v>539792.39</v>
      </c>
      <c r="H46" s="145">
        <f t="shared" si="1"/>
        <v>1879182.54</v>
      </c>
      <c r="I46" s="145">
        <f t="shared" si="1"/>
        <v>227262.65</v>
      </c>
      <c r="J46" s="145">
        <f t="shared" si="1"/>
        <v>1267854.54</v>
      </c>
    </row>
    <row r="47" spans="1:12" x14ac:dyDescent="0.25">
      <c r="A47" s="147"/>
      <c r="B47" s="177" t="s">
        <v>66</v>
      </c>
      <c r="C47" s="145">
        <f t="shared" ref="C47:J47" si="2">+C46+C21</f>
        <v>5150925.5199999996</v>
      </c>
      <c r="D47" s="145">
        <f t="shared" si="2"/>
        <v>3830190.31</v>
      </c>
      <c r="E47" s="145">
        <f t="shared" si="2"/>
        <v>7583746.8399999999</v>
      </c>
      <c r="F47" s="145">
        <f t="shared" si="2"/>
        <v>4030621.4</v>
      </c>
      <c r="G47" s="145">
        <f t="shared" si="2"/>
        <v>4525373.66</v>
      </c>
      <c r="H47" s="145">
        <f t="shared" si="2"/>
        <v>5831086.0700000003</v>
      </c>
      <c r="I47" s="145">
        <f t="shared" si="2"/>
        <v>4212843.92</v>
      </c>
      <c r="J47" s="145">
        <f t="shared" si="2"/>
        <v>5214841.24</v>
      </c>
    </row>
    <row r="48" spans="1:12" x14ac:dyDescent="0.2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</row>
    <row r="49" spans="1:12" x14ac:dyDescent="0.2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</row>
    <row r="50" spans="1:12" x14ac:dyDescent="0.2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</row>
    <row r="51" spans="1:12" x14ac:dyDescent="0.25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</row>
    <row r="52" spans="1:12" x14ac:dyDescent="0.25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</row>
    <row r="53" spans="1:12" x14ac:dyDescent="0.25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</row>
    <row r="54" spans="1:12" x14ac:dyDescent="0.25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</row>
    <row r="55" spans="1:12" x14ac:dyDescent="0.25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</row>
    <row r="56" spans="1:12" x14ac:dyDescent="0.25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</row>
    <row r="57" spans="1:12" x14ac:dyDescent="0.25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</row>
    <row r="58" spans="1:12" x14ac:dyDescent="0.25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</row>
    <row r="59" spans="1:12" ht="16.5" customHeight="1" x14ac:dyDescent="0.25">
      <c r="A59" s="193" t="s">
        <v>172</v>
      </c>
      <c r="B59" s="193"/>
      <c r="C59" s="193"/>
      <c r="D59" s="193"/>
      <c r="E59" s="193"/>
      <c r="F59" s="193"/>
      <c r="G59" s="193"/>
      <c r="H59" s="193"/>
      <c r="I59" s="193"/>
      <c r="J59" s="193"/>
      <c r="K59" s="193"/>
      <c r="L59" s="193"/>
    </row>
    <row r="60" spans="1:12" ht="16.5" customHeight="1" x14ac:dyDescent="0.25">
      <c r="A60" s="171" t="s">
        <v>56</v>
      </c>
      <c r="B60" s="171" t="str">
        <f>+B15</f>
        <v>CATEGORIA DEL GASTO DE FUNCIONAMIENTO</v>
      </c>
      <c r="C60" s="194" t="s">
        <v>119</v>
      </c>
      <c r="D60" s="194"/>
      <c r="E60" s="194" t="s">
        <v>120</v>
      </c>
      <c r="F60" s="194"/>
      <c r="G60" s="194" t="s">
        <v>89</v>
      </c>
      <c r="H60" s="194"/>
      <c r="I60" s="194" t="s">
        <v>90</v>
      </c>
      <c r="J60" s="194"/>
    </row>
    <row r="61" spans="1:12" ht="15.75" customHeight="1" x14ac:dyDescent="0.25">
      <c r="A61" s="171"/>
      <c r="B61" s="144"/>
      <c r="C61" s="171" t="s">
        <v>58</v>
      </c>
      <c r="D61" s="171" t="s">
        <v>14</v>
      </c>
      <c r="E61" s="171" t="s">
        <v>58</v>
      </c>
      <c r="F61" s="171" t="s">
        <v>14</v>
      </c>
      <c r="G61" s="171" t="s">
        <v>58</v>
      </c>
      <c r="H61" s="171" t="s">
        <v>14</v>
      </c>
      <c r="I61" s="171" t="s">
        <v>58</v>
      </c>
      <c r="J61" s="171" t="s">
        <v>14</v>
      </c>
    </row>
    <row r="62" spans="1:12" ht="15.75" customHeight="1" x14ac:dyDescent="0.25">
      <c r="A62" s="172" t="s">
        <v>18</v>
      </c>
      <c r="B62" s="144" t="s">
        <v>59</v>
      </c>
      <c r="C62" s="145"/>
      <c r="D62" s="145"/>
      <c r="E62" s="145"/>
      <c r="F62" s="145"/>
      <c r="G62" s="145"/>
      <c r="H62" s="145"/>
      <c r="I62" s="145"/>
      <c r="J62" s="145"/>
    </row>
    <row r="63" spans="1:12" ht="15.75" customHeight="1" x14ac:dyDescent="0.25">
      <c r="A63" s="173"/>
      <c r="B63" s="144" t="s">
        <v>60</v>
      </c>
      <c r="C63" s="145">
        <v>3985581.27</v>
      </c>
      <c r="D63" s="145">
        <v>3571840.68</v>
      </c>
      <c r="E63" s="145"/>
      <c r="F63" s="145"/>
      <c r="G63" s="145"/>
      <c r="H63" s="145"/>
      <c r="I63" s="145"/>
      <c r="J63" s="145"/>
    </row>
    <row r="64" spans="1:12" ht="15.75" customHeight="1" x14ac:dyDescent="0.25">
      <c r="A64" s="173"/>
      <c r="B64" s="144" t="s">
        <v>154</v>
      </c>
      <c r="C64" s="145"/>
      <c r="D64" s="145">
        <v>0</v>
      </c>
      <c r="E64" s="145"/>
      <c r="F64" s="145"/>
      <c r="G64" s="145"/>
      <c r="H64" s="145"/>
      <c r="I64" s="145"/>
      <c r="J64" s="145"/>
    </row>
    <row r="65" spans="1:10" ht="15.75" customHeight="1" x14ac:dyDescent="0.25">
      <c r="A65" s="173"/>
      <c r="B65" s="144" t="s">
        <v>61</v>
      </c>
      <c r="C65" s="145"/>
      <c r="D65" s="145">
        <v>402550.66</v>
      </c>
      <c r="E65" s="145"/>
      <c r="F65" s="145"/>
      <c r="G65" s="145"/>
      <c r="H65" s="145"/>
      <c r="I65" s="145"/>
      <c r="J65" s="145"/>
    </row>
    <row r="66" spans="1:10" ht="15.75" customHeight="1" x14ac:dyDescent="0.25">
      <c r="A66" s="173"/>
      <c r="B66" s="144" t="s">
        <v>20</v>
      </c>
      <c r="C66" s="145">
        <f>SUM(C63:C65)</f>
        <v>3985581.27</v>
      </c>
      <c r="D66" s="145">
        <f t="shared" ref="D66:J66" si="3">SUM(D63:D65)</f>
        <v>3974391.3400000003</v>
      </c>
      <c r="E66" s="145">
        <f t="shared" si="3"/>
        <v>0</v>
      </c>
      <c r="F66" s="145">
        <f t="shared" si="3"/>
        <v>0</v>
      </c>
      <c r="G66" s="145">
        <f t="shared" si="3"/>
        <v>0</v>
      </c>
      <c r="H66" s="145">
        <f t="shared" si="3"/>
        <v>0</v>
      </c>
      <c r="I66" s="145">
        <f t="shared" si="3"/>
        <v>0</v>
      </c>
      <c r="J66" s="145">
        <f t="shared" si="3"/>
        <v>0</v>
      </c>
    </row>
    <row r="67" spans="1:10" ht="15.75" customHeight="1" x14ac:dyDescent="0.25">
      <c r="A67" s="147"/>
      <c r="B67" s="144"/>
      <c r="C67" s="147"/>
      <c r="D67" s="147"/>
      <c r="E67" s="147"/>
      <c r="F67" s="148"/>
      <c r="G67" s="148"/>
      <c r="H67" s="148"/>
      <c r="I67" s="148"/>
      <c r="J67" s="148"/>
    </row>
    <row r="68" spans="1:10" ht="15.75" customHeight="1" x14ac:dyDescent="0.25">
      <c r="A68" s="147"/>
      <c r="B68" s="144" t="s">
        <v>21</v>
      </c>
      <c r="C68" s="145"/>
      <c r="D68" s="145"/>
      <c r="E68" s="145"/>
      <c r="F68" s="145"/>
      <c r="G68" s="145"/>
      <c r="H68" s="145"/>
      <c r="I68" s="145"/>
      <c r="J68" s="145"/>
    </row>
    <row r="69" spans="1:10" ht="15" customHeight="1" x14ac:dyDescent="0.25">
      <c r="A69" s="174">
        <v>111</v>
      </c>
      <c r="B69" s="149" t="s">
        <v>22</v>
      </c>
      <c r="C69" s="62">
        <v>106000</v>
      </c>
      <c r="D69" s="150">
        <v>108453.52</v>
      </c>
      <c r="E69" s="150"/>
      <c r="F69" s="150"/>
      <c r="G69" s="150"/>
      <c r="H69" s="150"/>
      <c r="I69" s="150"/>
      <c r="J69" s="150"/>
    </row>
    <row r="70" spans="1:10" ht="15" customHeight="1" x14ac:dyDescent="0.25">
      <c r="A70" s="174">
        <v>113</v>
      </c>
      <c r="B70" s="149" t="s">
        <v>62</v>
      </c>
      <c r="C70" s="62">
        <v>11825</v>
      </c>
      <c r="D70" s="150">
        <v>8811.18</v>
      </c>
      <c r="E70" s="150"/>
      <c r="F70" s="150"/>
      <c r="G70" s="150"/>
      <c r="H70" s="150"/>
      <c r="I70" s="150"/>
      <c r="J70" s="150"/>
    </row>
    <row r="71" spans="1:10" ht="15" customHeight="1" x14ac:dyDescent="0.25">
      <c r="A71" s="174">
        <v>122</v>
      </c>
      <c r="B71" s="149" t="s">
        <v>24</v>
      </c>
      <c r="C71" s="62">
        <v>0</v>
      </c>
      <c r="D71" s="150">
        <v>9914.5</v>
      </c>
      <c r="E71" s="150"/>
      <c r="F71" s="150"/>
      <c r="G71" s="150"/>
      <c r="H71" s="150"/>
      <c r="I71" s="150"/>
      <c r="J71" s="150"/>
    </row>
    <row r="72" spans="1:10" ht="15" customHeight="1" x14ac:dyDescent="0.25">
      <c r="A72" s="174">
        <v>163</v>
      </c>
      <c r="B72" s="149" t="s">
        <v>25</v>
      </c>
      <c r="C72" s="62">
        <v>152397.82999999999</v>
      </c>
      <c r="D72" s="150">
        <v>110746</v>
      </c>
      <c r="E72" s="150"/>
      <c r="F72" s="150"/>
      <c r="G72" s="150"/>
      <c r="H72" s="150"/>
      <c r="I72" s="150"/>
      <c r="J72" s="150"/>
    </row>
    <row r="73" spans="1:10" ht="15" customHeight="1" x14ac:dyDescent="0.25">
      <c r="A73" s="174">
        <v>169</v>
      </c>
      <c r="B73" s="149" t="s">
        <v>173</v>
      </c>
      <c r="C73" s="62">
        <v>19032.3</v>
      </c>
      <c r="D73" s="150">
        <v>0</v>
      </c>
      <c r="E73" s="150"/>
      <c r="F73" s="150"/>
      <c r="G73" s="150"/>
      <c r="H73" s="150"/>
      <c r="I73" s="150"/>
      <c r="J73" s="150"/>
    </row>
    <row r="74" spans="1:10" ht="15" customHeight="1" x14ac:dyDescent="0.25">
      <c r="A74" s="174">
        <v>171</v>
      </c>
      <c r="B74" s="149" t="s">
        <v>64</v>
      </c>
      <c r="C74" s="62">
        <v>1260</v>
      </c>
      <c r="D74" s="150">
        <v>24000</v>
      </c>
      <c r="E74" s="150"/>
      <c r="F74" s="150"/>
      <c r="G74" s="150"/>
      <c r="H74" s="150"/>
      <c r="I74" s="150"/>
      <c r="J74" s="150"/>
    </row>
    <row r="75" spans="1:10" ht="15" customHeight="1" x14ac:dyDescent="0.25">
      <c r="A75" s="174">
        <v>174</v>
      </c>
      <c r="B75" s="149" t="s">
        <v>27</v>
      </c>
      <c r="C75" s="62">
        <v>28386.75</v>
      </c>
      <c r="D75" s="150">
        <v>5510</v>
      </c>
      <c r="E75" s="150"/>
      <c r="F75" s="150"/>
      <c r="G75" s="150"/>
      <c r="H75" s="150"/>
      <c r="I75" s="150"/>
      <c r="J75" s="150"/>
    </row>
    <row r="76" spans="1:10" ht="15" customHeight="1" x14ac:dyDescent="0.25">
      <c r="A76" s="174">
        <v>197</v>
      </c>
      <c r="B76" s="149" t="s">
        <v>29</v>
      </c>
      <c r="C76" s="62">
        <v>52000</v>
      </c>
      <c r="D76" s="150">
        <v>52000</v>
      </c>
      <c r="E76" s="150"/>
      <c r="F76" s="150"/>
      <c r="G76" s="150"/>
      <c r="H76" s="150"/>
      <c r="I76" s="150"/>
      <c r="J76" s="150"/>
    </row>
    <row r="77" spans="1:10" ht="15" customHeight="1" x14ac:dyDescent="0.25">
      <c r="A77" s="174">
        <v>199</v>
      </c>
      <c r="B77" s="149" t="s">
        <v>30</v>
      </c>
      <c r="C77" s="62">
        <v>61415.9</v>
      </c>
      <c r="D77" s="150">
        <v>40629.72</v>
      </c>
      <c r="E77" s="150"/>
      <c r="F77" s="150"/>
      <c r="G77" s="150"/>
      <c r="H77" s="150"/>
      <c r="I77" s="150"/>
      <c r="J77" s="150"/>
    </row>
    <row r="78" spans="1:10" ht="15" customHeight="1" x14ac:dyDescent="0.25">
      <c r="A78" s="174">
        <v>243</v>
      </c>
      <c r="B78" s="165" t="s">
        <v>86</v>
      </c>
      <c r="C78" s="62">
        <v>77108.98</v>
      </c>
      <c r="D78" s="150">
        <v>0</v>
      </c>
      <c r="E78" s="150"/>
      <c r="F78" s="150"/>
      <c r="G78" s="150"/>
      <c r="H78" s="150"/>
      <c r="I78" s="150"/>
      <c r="J78" s="150"/>
    </row>
    <row r="79" spans="1:10" ht="15" customHeight="1" x14ac:dyDescent="0.25">
      <c r="A79" s="174">
        <v>261</v>
      </c>
      <c r="B79" s="149" t="s">
        <v>33</v>
      </c>
      <c r="C79" s="62">
        <v>23461.200000000001</v>
      </c>
      <c r="D79" s="150">
        <v>88377.94</v>
      </c>
      <c r="E79" s="150"/>
      <c r="F79" s="150"/>
      <c r="G79" s="150"/>
      <c r="H79" s="150"/>
      <c r="I79" s="150"/>
      <c r="J79" s="150"/>
    </row>
    <row r="80" spans="1:10" ht="15" customHeight="1" x14ac:dyDescent="0.25">
      <c r="A80" s="174">
        <v>262</v>
      </c>
      <c r="B80" s="149" t="s">
        <v>34</v>
      </c>
      <c r="C80" s="62">
        <v>0</v>
      </c>
      <c r="D80" s="150">
        <v>0</v>
      </c>
      <c r="E80" s="150"/>
      <c r="F80" s="150"/>
      <c r="G80" s="150"/>
      <c r="H80" s="150"/>
      <c r="I80" s="150"/>
      <c r="J80" s="150"/>
    </row>
    <row r="81" spans="1:12" ht="15" customHeight="1" x14ac:dyDescent="0.25">
      <c r="A81" s="174">
        <v>266</v>
      </c>
      <c r="B81" s="149" t="s">
        <v>35</v>
      </c>
      <c r="C81" s="62">
        <v>437663.32</v>
      </c>
      <c r="D81" s="150">
        <v>14800</v>
      </c>
      <c r="E81" s="150"/>
      <c r="F81" s="150"/>
      <c r="G81" s="150"/>
      <c r="H81" s="150"/>
      <c r="I81" s="150"/>
      <c r="J81" s="150"/>
    </row>
    <row r="82" spans="1:12" ht="15" customHeight="1" x14ac:dyDescent="0.25">
      <c r="A82" s="174">
        <v>267</v>
      </c>
      <c r="B82" s="149" t="s">
        <v>36</v>
      </c>
      <c r="C82" s="62">
        <v>0</v>
      </c>
      <c r="D82" s="150">
        <v>0</v>
      </c>
      <c r="E82" s="150"/>
      <c r="F82" s="150"/>
      <c r="G82" s="150"/>
      <c r="H82" s="150"/>
      <c r="I82" s="150"/>
      <c r="J82" s="150"/>
    </row>
    <row r="83" spans="1:12" ht="15" customHeight="1" x14ac:dyDescent="0.25">
      <c r="A83" s="174">
        <v>268</v>
      </c>
      <c r="B83" s="149" t="s">
        <v>37</v>
      </c>
      <c r="C83" s="62">
        <v>63856</v>
      </c>
      <c r="D83" s="150">
        <v>0</v>
      </c>
      <c r="E83" s="150"/>
      <c r="F83" s="150"/>
      <c r="G83" s="150"/>
      <c r="H83" s="150"/>
      <c r="I83" s="150"/>
      <c r="J83" s="150"/>
    </row>
    <row r="84" spans="1:12" ht="15" customHeight="1" x14ac:dyDescent="0.25">
      <c r="A84" s="174">
        <v>269</v>
      </c>
      <c r="B84" s="149" t="s">
        <v>38</v>
      </c>
      <c r="C84" s="62">
        <v>0</v>
      </c>
      <c r="D84" s="150">
        <v>0</v>
      </c>
      <c r="E84" s="150"/>
      <c r="F84" s="150"/>
      <c r="G84" s="150"/>
      <c r="H84" s="150"/>
      <c r="I84" s="150"/>
      <c r="J84" s="150"/>
    </row>
    <row r="85" spans="1:12" ht="15" customHeight="1" x14ac:dyDescent="0.25">
      <c r="A85" s="174">
        <v>292</v>
      </c>
      <c r="B85" s="149" t="s">
        <v>40</v>
      </c>
      <c r="C85" s="62">
        <v>131264.51</v>
      </c>
      <c r="D85" s="150">
        <v>24432.5</v>
      </c>
      <c r="E85" s="150"/>
      <c r="F85" s="150"/>
      <c r="G85" s="150"/>
      <c r="H85" s="150"/>
      <c r="I85" s="150"/>
      <c r="J85" s="150"/>
    </row>
    <row r="86" spans="1:12" ht="15" customHeight="1" x14ac:dyDescent="0.25">
      <c r="A86" s="174">
        <v>295</v>
      </c>
      <c r="B86" s="149" t="s">
        <v>41</v>
      </c>
      <c r="C86" s="62">
        <v>1663050.81</v>
      </c>
      <c r="D86" s="150">
        <v>874041</v>
      </c>
      <c r="E86" s="150"/>
      <c r="F86" s="150"/>
      <c r="G86" s="150"/>
      <c r="H86" s="150"/>
      <c r="I86" s="150"/>
      <c r="J86" s="150"/>
    </row>
    <row r="87" spans="1:12" ht="15" customHeight="1" x14ac:dyDescent="0.25">
      <c r="A87" s="174">
        <v>297</v>
      </c>
      <c r="B87" s="149" t="s">
        <v>42</v>
      </c>
      <c r="C87" s="62">
        <v>0</v>
      </c>
      <c r="D87" s="150">
        <v>9975</v>
      </c>
      <c r="E87" s="150"/>
      <c r="F87" s="150"/>
      <c r="G87" s="150"/>
      <c r="H87" s="150"/>
      <c r="I87" s="150"/>
      <c r="J87" s="150"/>
    </row>
    <row r="88" spans="1:12" ht="15" customHeight="1" x14ac:dyDescent="0.25">
      <c r="A88" s="174">
        <v>298</v>
      </c>
      <c r="B88" s="149" t="s">
        <v>43</v>
      </c>
      <c r="C88" s="62">
        <v>0</v>
      </c>
      <c r="D88" s="150">
        <v>7095</v>
      </c>
      <c r="E88" s="150"/>
      <c r="F88" s="150"/>
      <c r="G88" s="150"/>
      <c r="H88" s="150"/>
      <c r="I88" s="150"/>
      <c r="J88" s="150"/>
    </row>
    <row r="89" spans="1:12" ht="15" customHeight="1" x14ac:dyDescent="0.25">
      <c r="A89" s="174">
        <v>299</v>
      </c>
      <c r="B89" s="149" t="s">
        <v>44</v>
      </c>
      <c r="C89" s="62">
        <v>0</v>
      </c>
      <c r="D89" s="150">
        <v>36964.400000000001</v>
      </c>
      <c r="E89" s="150"/>
      <c r="F89" s="150"/>
      <c r="G89" s="150"/>
      <c r="H89" s="150"/>
      <c r="I89" s="150"/>
      <c r="J89" s="150"/>
    </row>
    <row r="90" spans="1:12" ht="15.75" customHeight="1" x14ac:dyDescent="0.25">
      <c r="A90" s="174">
        <v>323</v>
      </c>
      <c r="B90" s="149" t="s">
        <v>45</v>
      </c>
      <c r="C90" s="62">
        <v>0</v>
      </c>
      <c r="D90" s="150">
        <v>0</v>
      </c>
      <c r="E90" s="150"/>
      <c r="F90" s="150"/>
      <c r="G90" s="150"/>
      <c r="H90" s="150"/>
      <c r="I90" s="150"/>
      <c r="J90" s="150"/>
    </row>
    <row r="91" spans="1:12" ht="16.5" customHeight="1" x14ac:dyDescent="0.25">
      <c r="A91" s="176"/>
      <c r="B91" s="177" t="s">
        <v>65</v>
      </c>
      <c r="C91" s="145">
        <f t="shared" ref="C91:J91" si="4">SUM(C69:C90)</f>
        <v>2828722.6</v>
      </c>
      <c r="D91" s="145">
        <f t="shared" si="4"/>
        <v>1415750.76</v>
      </c>
      <c r="E91" s="145">
        <f t="shared" si="4"/>
        <v>0</v>
      </c>
      <c r="F91" s="145">
        <f t="shared" si="4"/>
        <v>0</v>
      </c>
      <c r="G91" s="145">
        <f t="shared" si="4"/>
        <v>0</v>
      </c>
      <c r="H91" s="145">
        <f t="shared" si="4"/>
        <v>0</v>
      </c>
      <c r="I91" s="145">
        <f t="shared" si="4"/>
        <v>0</v>
      </c>
      <c r="J91" s="145">
        <f t="shared" si="4"/>
        <v>0</v>
      </c>
    </row>
    <row r="92" spans="1:12" ht="16.5" customHeight="1" x14ac:dyDescent="0.25">
      <c r="A92" s="147"/>
      <c r="B92" s="177" t="s">
        <v>66</v>
      </c>
      <c r="C92" s="145">
        <f t="shared" ref="C92:J92" si="5">+C91+C66</f>
        <v>6814303.8700000001</v>
      </c>
      <c r="D92" s="145">
        <f t="shared" si="5"/>
        <v>5390142.1000000006</v>
      </c>
      <c r="E92" s="145">
        <f t="shared" si="5"/>
        <v>0</v>
      </c>
      <c r="F92" s="145">
        <f t="shared" si="5"/>
        <v>0</v>
      </c>
      <c r="G92" s="145">
        <f t="shared" si="5"/>
        <v>0</v>
      </c>
      <c r="H92" s="145">
        <f t="shared" si="5"/>
        <v>0</v>
      </c>
      <c r="I92" s="145">
        <f t="shared" si="5"/>
        <v>0</v>
      </c>
      <c r="J92" s="145">
        <f t="shared" si="5"/>
        <v>0</v>
      </c>
    </row>
    <row r="93" spans="1:12" ht="15" customHeight="1" x14ac:dyDescent="0.25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</row>
    <row r="94" spans="1:12" ht="15" hidden="1" customHeight="1" x14ac:dyDescent="0.25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</row>
    <row r="95" spans="1:12" ht="15" hidden="1" customHeight="1" x14ac:dyDescent="0.25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</row>
    <row r="96" spans="1:12" ht="15" hidden="1" customHeight="1" x14ac:dyDescent="0.25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</row>
    <row r="97" spans="1:12" ht="15" hidden="1" customHeight="1" x14ac:dyDescent="0.25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</row>
    <row r="98" spans="1:12" ht="15" hidden="1" customHeight="1" x14ac:dyDescent="0.25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</row>
    <row r="99" spans="1:12" ht="15" hidden="1" customHeight="1" x14ac:dyDescent="0.25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</row>
    <row r="100" spans="1:12" ht="15" hidden="1" customHeight="1" x14ac:dyDescent="0.25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</row>
    <row r="101" spans="1:12" ht="15" hidden="1" customHeight="1" x14ac:dyDescent="0.25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</row>
    <row r="102" spans="1:12" ht="15" hidden="1" customHeight="1" x14ac:dyDescent="0.25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</row>
    <row r="103" spans="1:12" ht="15" hidden="1" customHeight="1" x14ac:dyDescent="0.25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</row>
    <row r="104" spans="1:12" ht="15" hidden="1" customHeight="1" x14ac:dyDescent="0.25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</row>
    <row r="105" spans="1:12" ht="15" hidden="1" customHeight="1" x14ac:dyDescent="0.25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</row>
    <row r="106" spans="1:12" ht="15" hidden="1" customHeight="1" x14ac:dyDescent="0.25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</row>
    <row r="107" spans="1:12" ht="15" hidden="1" customHeight="1" x14ac:dyDescent="0.25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</row>
    <row r="108" spans="1:12" ht="15" hidden="1" customHeight="1" x14ac:dyDescent="0.25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</row>
    <row r="109" spans="1:12" ht="15" hidden="1" customHeight="1" x14ac:dyDescent="0.25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</row>
    <row r="110" spans="1:12" ht="16.5" hidden="1" customHeight="1" x14ac:dyDescent="0.25">
      <c r="A110" s="193" t="s">
        <v>174</v>
      </c>
      <c r="B110" s="193"/>
      <c r="C110" s="193"/>
      <c r="D110" s="193"/>
      <c r="E110" s="193"/>
      <c r="F110" s="193"/>
      <c r="G110" s="193"/>
      <c r="H110" s="193"/>
      <c r="I110" s="193"/>
      <c r="J110" s="193"/>
      <c r="K110" s="193"/>
      <c r="L110" s="193"/>
    </row>
    <row r="111" spans="1:12" ht="16.5" hidden="1" customHeight="1" x14ac:dyDescent="0.25">
      <c r="A111" s="171" t="s">
        <v>56</v>
      </c>
      <c r="B111" s="171" t="s">
        <v>70</v>
      </c>
      <c r="C111" s="194" t="s">
        <v>71</v>
      </c>
      <c r="D111" s="194"/>
      <c r="E111" s="194" t="s">
        <v>72</v>
      </c>
      <c r="F111" s="194"/>
      <c r="G111" s="194" t="s">
        <v>73</v>
      </c>
      <c r="H111" s="194"/>
      <c r="I111" s="194" t="s">
        <v>74</v>
      </c>
      <c r="J111" s="194"/>
      <c r="K111" s="194" t="s">
        <v>163</v>
      </c>
      <c r="L111" s="194"/>
    </row>
    <row r="112" spans="1:12" ht="15.75" hidden="1" customHeight="1" x14ac:dyDescent="0.25">
      <c r="A112" s="171"/>
      <c r="B112" s="144"/>
      <c r="C112" s="171" t="s">
        <v>58</v>
      </c>
      <c r="D112" s="171" t="s">
        <v>14</v>
      </c>
      <c r="E112" s="171" t="s">
        <v>58</v>
      </c>
      <c r="F112" s="171" t="s">
        <v>14</v>
      </c>
      <c r="G112" s="171" t="s">
        <v>58</v>
      </c>
      <c r="H112" s="171" t="s">
        <v>14</v>
      </c>
      <c r="I112" s="171" t="s">
        <v>58</v>
      </c>
      <c r="J112" s="171" t="s">
        <v>14</v>
      </c>
      <c r="K112" s="171" t="s">
        <v>58</v>
      </c>
      <c r="L112" s="171" t="s">
        <v>14</v>
      </c>
    </row>
    <row r="113" spans="1:12" ht="15.75" hidden="1" customHeight="1" x14ac:dyDescent="0.25">
      <c r="A113" s="172" t="s">
        <v>18</v>
      </c>
      <c r="B113" s="144" t="s">
        <v>59</v>
      </c>
      <c r="C113" s="145"/>
      <c r="D113" s="145"/>
      <c r="E113" s="145"/>
      <c r="F113" s="145"/>
      <c r="G113" s="145"/>
      <c r="H113" s="145"/>
      <c r="I113" s="145"/>
      <c r="J113" s="145"/>
      <c r="K113" s="145"/>
      <c r="L113" s="145"/>
    </row>
    <row r="114" spans="1:12" ht="15.75" hidden="1" customHeight="1" x14ac:dyDescent="0.25">
      <c r="A114" s="173"/>
      <c r="B114" s="144" t="s">
        <v>60</v>
      </c>
      <c r="C114" s="145"/>
      <c r="D114" s="145"/>
      <c r="E114" s="145"/>
      <c r="F114" s="145"/>
      <c r="G114" s="145"/>
      <c r="H114" s="145"/>
      <c r="I114" s="145"/>
      <c r="J114" s="145"/>
      <c r="K114" s="145">
        <f t="shared" ref="K114:L116" si="6">+I114+G114+E114+C114+I63+G63+E63+C63+I18+G18+E18+C18</f>
        <v>19927906.350000001</v>
      </c>
      <c r="L114" s="145">
        <f t="shared" si="6"/>
        <v>17611957.329999998</v>
      </c>
    </row>
    <row r="115" spans="1:12" ht="15.75" hidden="1" customHeight="1" x14ac:dyDescent="0.25">
      <c r="A115" s="173"/>
      <c r="B115" s="144" t="s">
        <v>154</v>
      </c>
      <c r="C115" s="145"/>
      <c r="D115" s="145"/>
      <c r="E115" s="145"/>
      <c r="F115" s="145"/>
      <c r="G115" s="145"/>
      <c r="H115" s="145"/>
      <c r="I115" s="145"/>
      <c r="J115" s="145"/>
      <c r="K115" s="145">
        <f t="shared" si="6"/>
        <v>0</v>
      </c>
      <c r="L115" s="145">
        <f t="shared" si="6"/>
        <v>0</v>
      </c>
    </row>
    <row r="116" spans="1:12" ht="15.75" hidden="1" customHeight="1" x14ac:dyDescent="0.25">
      <c r="A116" s="173"/>
      <c r="B116" s="144" t="s">
        <v>61</v>
      </c>
      <c r="C116" s="145"/>
      <c r="D116" s="145"/>
      <c r="E116" s="145"/>
      <c r="F116" s="145"/>
      <c r="G116" s="145"/>
      <c r="H116" s="145"/>
      <c r="I116" s="145"/>
      <c r="J116" s="145"/>
      <c r="K116" s="145">
        <f t="shared" si="6"/>
        <v>0</v>
      </c>
      <c r="L116" s="145">
        <f t="shared" si="6"/>
        <v>1985249.0300000003</v>
      </c>
    </row>
    <row r="117" spans="1:12" ht="15.75" hidden="1" customHeight="1" x14ac:dyDescent="0.25">
      <c r="A117" s="173"/>
      <c r="B117" s="144" t="s">
        <v>20</v>
      </c>
      <c r="C117" s="145">
        <f>SUM(C114:C116)</f>
        <v>0</v>
      </c>
      <c r="D117" s="145">
        <f t="shared" ref="D117:L117" si="7">SUM(D114:D116)</f>
        <v>0</v>
      </c>
      <c r="E117" s="145">
        <f t="shared" si="7"/>
        <v>0</v>
      </c>
      <c r="F117" s="145">
        <f t="shared" si="7"/>
        <v>0</v>
      </c>
      <c r="G117" s="145">
        <f t="shared" si="7"/>
        <v>0</v>
      </c>
      <c r="H117" s="145">
        <f t="shared" si="7"/>
        <v>0</v>
      </c>
      <c r="I117" s="145">
        <f t="shared" si="7"/>
        <v>0</v>
      </c>
      <c r="J117" s="145">
        <f t="shared" si="7"/>
        <v>0</v>
      </c>
      <c r="K117" s="145">
        <f t="shared" si="7"/>
        <v>19927906.350000001</v>
      </c>
      <c r="L117" s="145">
        <f t="shared" si="7"/>
        <v>19597206.359999999</v>
      </c>
    </row>
    <row r="118" spans="1:12" ht="15.75" hidden="1" customHeight="1" x14ac:dyDescent="0.25">
      <c r="A118" s="147"/>
      <c r="B118" s="144"/>
      <c r="C118" s="148"/>
      <c r="D118" s="146"/>
      <c r="E118" s="148"/>
      <c r="F118" s="148"/>
      <c r="G118" s="148"/>
      <c r="H118" s="148"/>
      <c r="I118" s="148"/>
      <c r="J118" s="148"/>
      <c r="K118" s="146"/>
      <c r="L118" s="146"/>
    </row>
    <row r="119" spans="1:12" ht="15.75" hidden="1" customHeight="1" x14ac:dyDescent="0.25">
      <c r="A119" s="147"/>
      <c r="B119" s="144" t="s">
        <v>75</v>
      </c>
      <c r="C119" s="145"/>
      <c r="D119" s="145"/>
      <c r="E119" s="145"/>
      <c r="F119" s="145"/>
      <c r="G119" s="145"/>
      <c r="H119" s="145"/>
      <c r="I119" s="145"/>
      <c r="J119" s="145"/>
      <c r="K119" s="145"/>
      <c r="L119" s="145"/>
    </row>
    <row r="120" spans="1:12" ht="15" hidden="1" customHeight="1" x14ac:dyDescent="0.25">
      <c r="A120" s="174">
        <v>111</v>
      </c>
      <c r="B120" s="149" t="s">
        <v>22</v>
      </c>
      <c r="C120" s="150"/>
      <c r="D120" s="150"/>
      <c r="E120" s="150"/>
      <c r="F120" s="150"/>
      <c r="G120" s="150"/>
      <c r="H120" s="150"/>
      <c r="I120" s="150"/>
      <c r="J120" s="150"/>
      <c r="K120" s="145">
        <f t="shared" ref="K120:L141" si="8">+I120+G120+E120+C120+I69+G69+E69+C69+I24+G24+E24+C24</f>
        <v>424000</v>
      </c>
      <c r="L120" s="145">
        <f t="shared" si="8"/>
        <v>312499.61</v>
      </c>
    </row>
    <row r="121" spans="1:12" ht="15" hidden="1" customHeight="1" x14ac:dyDescent="0.25">
      <c r="A121" s="174">
        <v>113</v>
      </c>
      <c r="B121" s="149" t="s">
        <v>62</v>
      </c>
      <c r="C121" s="150"/>
      <c r="D121" s="150"/>
      <c r="E121" s="150"/>
      <c r="F121" s="150"/>
      <c r="G121" s="150"/>
      <c r="H121" s="150"/>
      <c r="I121" s="150"/>
      <c r="J121" s="150"/>
      <c r="K121" s="145">
        <f t="shared" si="8"/>
        <v>47300</v>
      </c>
      <c r="L121" s="145">
        <f t="shared" si="8"/>
        <v>35059.179999999993</v>
      </c>
    </row>
    <row r="122" spans="1:12" ht="15" hidden="1" customHeight="1" x14ac:dyDescent="0.25">
      <c r="A122" s="174">
        <v>122</v>
      </c>
      <c r="B122" s="149" t="s">
        <v>24</v>
      </c>
      <c r="C122" s="150"/>
      <c r="D122" s="150"/>
      <c r="E122" s="150"/>
      <c r="F122" s="150"/>
      <c r="G122" s="150"/>
      <c r="H122" s="150"/>
      <c r="I122" s="150"/>
      <c r="J122" s="150"/>
      <c r="K122" s="145">
        <f t="shared" si="8"/>
        <v>64244.05</v>
      </c>
      <c r="L122" s="145">
        <f t="shared" si="8"/>
        <v>14069</v>
      </c>
    </row>
    <row r="123" spans="1:12" ht="15" hidden="1" customHeight="1" x14ac:dyDescent="0.25">
      <c r="A123" s="174">
        <v>163</v>
      </c>
      <c r="B123" s="149" t="s">
        <v>25</v>
      </c>
      <c r="C123" s="150"/>
      <c r="D123" s="150"/>
      <c r="E123" s="150"/>
      <c r="F123" s="150"/>
      <c r="G123" s="150"/>
      <c r="H123" s="150"/>
      <c r="I123" s="150"/>
      <c r="J123" s="150"/>
      <c r="K123" s="145">
        <f t="shared" si="8"/>
        <v>556737.56999999995</v>
      </c>
      <c r="L123" s="145">
        <f t="shared" si="8"/>
        <v>130087.5</v>
      </c>
    </row>
    <row r="124" spans="1:12" ht="15" hidden="1" customHeight="1" x14ac:dyDescent="0.25">
      <c r="A124" s="174">
        <v>169</v>
      </c>
      <c r="B124" s="165" t="s">
        <v>171</v>
      </c>
      <c r="C124" s="150"/>
      <c r="D124" s="150"/>
      <c r="E124" s="150"/>
      <c r="F124" s="150"/>
      <c r="G124" s="150"/>
      <c r="H124" s="150"/>
      <c r="I124" s="150"/>
      <c r="J124" s="150"/>
      <c r="K124" s="145">
        <f t="shared" si="8"/>
        <v>40712.300000000003</v>
      </c>
      <c r="L124" s="145">
        <f t="shared" si="8"/>
        <v>1600</v>
      </c>
    </row>
    <row r="125" spans="1:12" ht="15" hidden="1" customHeight="1" x14ac:dyDescent="0.25">
      <c r="A125" s="174">
        <v>171</v>
      </c>
      <c r="B125" s="149" t="s">
        <v>64</v>
      </c>
      <c r="C125" s="150"/>
      <c r="D125" s="150"/>
      <c r="E125" s="150"/>
      <c r="F125" s="150"/>
      <c r="G125" s="150"/>
      <c r="H125" s="150"/>
      <c r="I125" s="150"/>
      <c r="J125" s="150"/>
      <c r="K125" s="145">
        <f t="shared" si="8"/>
        <v>60290</v>
      </c>
      <c r="L125" s="145">
        <f t="shared" si="8"/>
        <v>25300</v>
      </c>
    </row>
    <row r="126" spans="1:12" ht="15" hidden="1" customHeight="1" x14ac:dyDescent="0.25">
      <c r="A126" s="174">
        <v>174</v>
      </c>
      <c r="B126" s="149" t="s">
        <v>27</v>
      </c>
      <c r="C126" s="150"/>
      <c r="D126" s="150"/>
      <c r="E126" s="150"/>
      <c r="F126" s="150"/>
      <c r="G126" s="150"/>
      <c r="H126" s="150"/>
      <c r="I126" s="150"/>
      <c r="J126" s="150"/>
      <c r="K126" s="145">
        <f t="shared" si="8"/>
        <v>94598.75</v>
      </c>
      <c r="L126" s="145">
        <f t="shared" si="8"/>
        <v>15290</v>
      </c>
    </row>
    <row r="127" spans="1:12" ht="15" hidden="1" customHeight="1" x14ac:dyDescent="0.25">
      <c r="A127" s="174">
        <v>197</v>
      </c>
      <c r="B127" s="149" t="s">
        <v>29</v>
      </c>
      <c r="C127" s="150"/>
      <c r="D127" s="150"/>
      <c r="E127" s="150"/>
      <c r="F127" s="150"/>
      <c r="G127" s="150"/>
      <c r="H127" s="150"/>
      <c r="I127" s="150"/>
      <c r="J127" s="150"/>
      <c r="K127" s="145">
        <f t="shared" si="8"/>
        <v>208000</v>
      </c>
      <c r="L127" s="145">
        <f t="shared" si="8"/>
        <v>156000</v>
      </c>
    </row>
    <row r="128" spans="1:12" ht="15" hidden="1" customHeight="1" x14ac:dyDescent="0.25">
      <c r="A128" s="174">
        <v>199</v>
      </c>
      <c r="B128" s="149" t="s">
        <v>30</v>
      </c>
      <c r="C128" s="150"/>
      <c r="D128" s="150"/>
      <c r="E128" s="150"/>
      <c r="F128" s="150"/>
      <c r="G128" s="150"/>
      <c r="H128" s="150"/>
      <c r="I128" s="150"/>
      <c r="J128" s="150"/>
      <c r="K128" s="145">
        <f t="shared" si="8"/>
        <v>291473.59999999998</v>
      </c>
      <c r="L128" s="145">
        <f t="shared" si="8"/>
        <v>170628.81</v>
      </c>
    </row>
    <row r="129" spans="1:12" ht="15" hidden="1" customHeight="1" x14ac:dyDescent="0.25">
      <c r="A129" s="174">
        <v>243</v>
      </c>
      <c r="B129" s="165" t="s">
        <v>86</v>
      </c>
      <c r="C129" s="150"/>
      <c r="D129" s="150"/>
      <c r="E129" s="150"/>
      <c r="F129" s="150"/>
      <c r="G129" s="150"/>
      <c r="H129" s="150"/>
      <c r="I129" s="150"/>
      <c r="J129" s="150"/>
      <c r="K129" s="145">
        <f t="shared" si="8"/>
        <v>154711.24</v>
      </c>
      <c r="L129" s="145">
        <f t="shared" si="8"/>
        <v>112506.6</v>
      </c>
    </row>
    <row r="130" spans="1:12" ht="15" hidden="1" customHeight="1" x14ac:dyDescent="0.25">
      <c r="A130" s="174">
        <v>261</v>
      </c>
      <c r="B130" s="149" t="s">
        <v>33</v>
      </c>
      <c r="C130" s="150"/>
      <c r="D130" s="150"/>
      <c r="E130" s="150"/>
      <c r="F130" s="150"/>
      <c r="G130" s="150"/>
      <c r="H130" s="150"/>
      <c r="I130" s="150"/>
      <c r="J130" s="150"/>
      <c r="K130" s="145">
        <f t="shared" si="8"/>
        <v>836414.94</v>
      </c>
      <c r="L130" s="145">
        <f t="shared" si="8"/>
        <v>265175.61</v>
      </c>
    </row>
    <row r="131" spans="1:12" ht="15" hidden="1" customHeight="1" x14ac:dyDescent="0.25">
      <c r="A131" s="174">
        <v>262</v>
      </c>
      <c r="B131" s="149" t="s">
        <v>34</v>
      </c>
      <c r="C131" s="150"/>
      <c r="D131" s="150"/>
      <c r="E131" s="150"/>
      <c r="F131" s="150"/>
      <c r="G131" s="150"/>
      <c r="H131" s="150"/>
      <c r="I131" s="150"/>
      <c r="J131" s="150"/>
      <c r="K131" s="145">
        <f t="shared" si="8"/>
        <v>17000</v>
      </c>
      <c r="L131" s="145">
        <f t="shared" si="8"/>
        <v>13195</v>
      </c>
    </row>
    <row r="132" spans="1:12" ht="15" hidden="1" customHeight="1" x14ac:dyDescent="0.25">
      <c r="A132" s="174">
        <v>266</v>
      </c>
      <c r="B132" s="149" t="s">
        <v>35</v>
      </c>
      <c r="C132" s="150"/>
      <c r="D132" s="150"/>
      <c r="E132" s="150"/>
      <c r="F132" s="150"/>
      <c r="G132" s="150"/>
      <c r="H132" s="150"/>
      <c r="I132" s="150"/>
      <c r="J132" s="150"/>
      <c r="K132" s="145">
        <f t="shared" si="8"/>
        <v>716648.14</v>
      </c>
      <c r="L132" s="145">
        <f t="shared" si="8"/>
        <v>132525.5</v>
      </c>
    </row>
    <row r="133" spans="1:12" ht="15" hidden="1" customHeight="1" x14ac:dyDescent="0.25">
      <c r="A133" s="174">
        <v>267</v>
      </c>
      <c r="B133" s="149" t="s">
        <v>36</v>
      </c>
      <c r="C133" s="150"/>
      <c r="D133" s="150"/>
      <c r="E133" s="150"/>
      <c r="F133" s="150"/>
      <c r="G133" s="150"/>
      <c r="H133" s="150"/>
      <c r="I133" s="150"/>
      <c r="J133" s="150"/>
      <c r="K133" s="145">
        <f t="shared" si="8"/>
        <v>180000</v>
      </c>
      <c r="L133" s="145">
        <f t="shared" si="8"/>
        <v>0</v>
      </c>
    </row>
    <row r="134" spans="1:12" ht="15" hidden="1" customHeight="1" x14ac:dyDescent="0.25">
      <c r="A134" s="174">
        <v>268</v>
      </c>
      <c r="B134" s="149" t="s">
        <v>37</v>
      </c>
      <c r="C134" s="150"/>
      <c r="D134" s="150"/>
      <c r="E134" s="150"/>
      <c r="F134" s="150"/>
      <c r="G134" s="150"/>
      <c r="H134" s="150"/>
      <c r="I134" s="150"/>
      <c r="J134" s="150"/>
      <c r="K134" s="145">
        <f t="shared" si="8"/>
        <v>144664</v>
      </c>
      <c r="L134" s="145">
        <f t="shared" si="8"/>
        <v>22102</v>
      </c>
    </row>
    <row r="135" spans="1:12" ht="15" hidden="1" customHeight="1" x14ac:dyDescent="0.25">
      <c r="A135" s="174">
        <v>269</v>
      </c>
      <c r="B135" s="149" t="s">
        <v>38</v>
      </c>
      <c r="C135" s="150"/>
      <c r="D135" s="150"/>
      <c r="E135" s="150"/>
      <c r="F135" s="150"/>
      <c r="G135" s="150"/>
      <c r="H135" s="150"/>
      <c r="I135" s="150"/>
      <c r="J135" s="150"/>
      <c r="K135" s="145">
        <f t="shared" si="8"/>
        <v>10000</v>
      </c>
      <c r="L135" s="145">
        <f t="shared" si="8"/>
        <v>0</v>
      </c>
    </row>
    <row r="136" spans="1:12" ht="15" hidden="1" customHeight="1" x14ac:dyDescent="0.25">
      <c r="A136" s="174">
        <v>292</v>
      </c>
      <c r="B136" s="149" t="s">
        <v>40</v>
      </c>
      <c r="C136" s="150"/>
      <c r="D136" s="150"/>
      <c r="E136" s="150"/>
      <c r="F136" s="150"/>
      <c r="G136" s="150"/>
      <c r="H136" s="150"/>
      <c r="I136" s="150"/>
      <c r="J136" s="150"/>
      <c r="K136" s="145">
        <f t="shared" si="8"/>
        <v>216194.41</v>
      </c>
      <c r="L136" s="145">
        <f t="shared" si="8"/>
        <v>32802.5</v>
      </c>
    </row>
    <row r="137" spans="1:12" ht="15" hidden="1" customHeight="1" x14ac:dyDescent="0.25">
      <c r="A137" s="174">
        <v>295</v>
      </c>
      <c r="B137" s="149" t="s">
        <v>41</v>
      </c>
      <c r="C137" s="150"/>
      <c r="D137" s="150"/>
      <c r="E137" s="150"/>
      <c r="F137" s="150"/>
      <c r="G137" s="150"/>
      <c r="H137" s="150"/>
      <c r="I137" s="150"/>
      <c r="J137" s="150"/>
      <c r="K137" s="145">
        <f t="shared" si="8"/>
        <v>3554508.08</v>
      </c>
      <c r="L137" s="145">
        <f t="shared" si="8"/>
        <v>3158336.4400000004</v>
      </c>
    </row>
    <row r="138" spans="1:12" ht="15" hidden="1" customHeight="1" x14ac:dyDescent="0.25">
      <c r="A138" s="174">
        <v>297</v>
      </c>
      <c r="B138" s="149" t="s">
        <v>42</v>
      </c>
      <c r="C138" s="150"/>
      <c r="D138" s="150"/>
      <c r="E138" s="150"/>
      <c r="F138" s="150"/>
      <c r="G138" s="150"/>
      <c r="H138" s="150"/>
      <c r="I138" s="150"/>
      <c r="J138" s="150"/>
      <c r="K138" s="145">
        <f t="shared" si="8"/>
        <v>41790.379999999997</v>
      </c>
      <c r="L138" s="145">
        <f t="shared" si="8"/>
        <v>14063.8</v>
      </c>
    </row>
    <row r="139" spans="1:12" ht="15" hidden="1" customHeight="1" x14ac:dyDescent="0.25">
      <c r="A139" s="174">
        <v>298</v>
      </c>
      <c r="B139" s="149" t="s">
        <v>43</v>
      </c>
      <c r="C139" s="150"/>
      <c r="D139" s="150"/>
      <c r="E139" s="150"/>
      <c r="F139" s="150"/>
      <c r="G139" s="150"/>
      <c r="H139" s="150"/>
      <c r="I139" s="150"/>
      <c r="J139" s="150"/>
      <c r="K139" s="145">
        <f t="shared" si="8"/>
        <v>400000</v>
      </c>
      <c r="L139" s="145">
        <f t="shared" si="8"/>
        <v>46670.810000000005</v>
      </c>
    </row>
    <row r="140" spans="1:12" ht="15" hidden="1" customHeight="1" x14ac:dyDescent="0.25">
      <c r="A140" s="174">
        <v>299</v>
      </c>
      <c r="B140" s="149" t="s">
        <v>44</v>
      </c>
      <c r="C140" s="150"/>
      <c r="D140" s="150"/>
      <c r="E140" s="150"/>
      <c r="F140" s="150"/>
      <c r="G140" s="150"/>
      <c r="H140" s="150"/>
      <c r="I140" s="150"/>
      <c r="J140" s="150"/>
      <c r="K140" s="145">
        <f t="shared" si="8"/>
        <v>300000</v>
      </c>
      <c r="L140" s="145">
        <f t="shared" si="8"/>
        <v>41762.400000000001</v>
      </c>
    </row>
    <row r="141" spans="1:12" ht="15.75" hidden="1" customHeight="1" x14ac:dyDescent="0.25">
      <c r="A141" s="174">
        <v>323</v>
      </c>
      <c r="B141" s="149" t="s">
        <v>45</v>
      </c>
      <c r="C141" s="150"/>
      <c r="D141" s="150"/>
      <c r="E141" s="150"/>
      <c r="F141" s="150"/>
      <c r="G141" s="150"/>
      <c r="H141" s="150"/>
      <c r="I141" s="150"/>
      <c r="J141" s="150"/>
      <c r="K141" s="145">
        <f t="shared" si="8"/>
        <v>0</v>
      </c>
      <c r="L141" s="145">
        <f t="shared" si="8"/>
        <v>0</v>
      </c>
    </row>
    <row r="142" spans="1:12" ht="16.5" hidden="1" customHeight="1" x14ac:dyDescent="0.25">
      <c r="A142" s="176"/>
      <c r="B142" s="177" t="s">
        <v>77</v>
      </c>
      <c r="C142" s="145">
        <f t="shared" ref="C142:L142" si="9">SUM(C120:C141)</f>
        <v>0</v>
      </c>
      <c r="D142" s="145">
        <f t="shared" si="9"/>
        <v>0</v>
      </c>
      <c r="E142" s="145">
        <f t="shared" si="9"/>
        <v>0</v>
      </c>
      <c r="F142" s="145">
        <f t="shared" si="9"/>
        <v>0</v>
      </c>
      <c r="G142" s="145">
        <f t="shared" si="9"/>
        <v>0</v>
      </c>
      <c r="H142" s="145">
        <f t="shared" si="9"/>
        <v>0</v>
      </c>
      <c r="I142" s="145">
        <f t="shared" si="9"/>
        <v>0</v>
      </c>
      <c r="J142" s="145">
        <f t="shared" si="9"/>
        <v>0</v>
      </c>
      <c r="K142" s="145">
        <f t="shared" si="9"/>
        <v>8359287.46</v>
      </c>
      <c r="L142" s="145">
        <f t="shared" si="9"/>
        <v>4699674.76</v>
      </c>
    </row>
    <row r="143" spans="1:12" ht="16.5" hidden="1" customHeight="1" x14ac:dyDescent="0.25">
      <c r="A143" s="147"/>
      <c r="B143" s="177" t="s">
        <v>66</v>
      </c>
      <c r="C143" s="178">
        <f t="shared" ref="C143:L143" si="10">+C142+C117</f>
        <v>0</v>
      </c>
      <c r="D143" s="178">
        <f t="shared" si="10"/>
        <v>0</v>
      </c>
      <c r="E143" s="178">
        <f t="shared" si="10"/>
        <v>0</v>
      </c>
      <c r="F143" s="178">
        <f t="shared" si="10"/>
        <v>0</v>
      </c>
      <c r="G143" s="178">
        <f t="shared" si="10"/>
        <v>0</v>
      </c>
      <c r="H143" s="178">
        <f t="shared" si="10"/>
        <v>0</v>
      </c>
      <c r="I143" s="178">
        <f t="shared" si="10"/>
        <v>0</v>
      </c>
      <c r="J143" s="178">
        <f t="shared" si="10"/>
        <v>0</v>
      </c>
      <c r="K143" s="178">
        <f t="shared" si="10"/>
        <v>28287193.810000002</v>
      </c>
      <c r="L143" s="178">
        <f t="shared" si="10"/>
        <v>24296881.119999997</v>
      </c>
    </row>
    <row r="144" spans="1:12" ht="15.75" hidden="1" x14ac:dyDescent="0.3">
      <c r="A144" s="64"/>
      <c r="B144" s="68"/>
      <c r="C144" s="69"/>
      <c r="D144" s="69"/>
      <c r="E144" s="69"/>
      <c r="F144" s="69"/>
      <c r="G144" s="69"/>
      <c r="H144" s="69"/>
      <c r="I144" s="69"/>
      <c r="J144" s="69"/>
      <c r="K144" s="69"/>
      <c r="L144" s="69"/>
    </row>
    <row r="145" spans="1:12" ht="15.75" hidden="1" x14ac:dyDescent="0.3">
      <c r="A145" s="64"/>
      <c r="B145" s="68"/>
      <c r="C145" s="69"/>
      <c r="D145" s="69"/>
      <c r="E145" s="69"/>
      <c r="F145" s="69"/>
      <c r="G145" s="69"/>
      <c r="H145" s="69"/>
      <c r="I145" s="69"/>
      <c r="J145" s="69"/>
      <c r="K145" s="69"/>
      <c r="L145" s="69"/>
    </row>
    <row r="146" spans="1:12" ht="15.75" hidden="1" x14ac:dyDescent="0.3">
      <c r="A146" s="64"/>
      <c r="B146" s="68"/>
      <c r="C146" s="69"/>
      <c r="D146" s="69"/>
      <c r="E146" s="69"/>
      <c r="F146" s="69"/>
      <c r="G146" s="69"/>
      <c r="H146" s="69"/>
      <c r="I146" s="69"/>
      <c r="J146" s="69"/>
      <c r="K146" s="69"/>
      <c r="L146" s="69"/>
    </row>
    <row r="147" spans="1:12" ht="15.75" hidden="1" x14ac:dyDescent="0.3">
      <c r="A147" s="64"/>
      <c r="B147" s="68"/>
      <c r="C147" s="69"/>
      <c r="D147" s="69"/>
      <c r="E147" s="69"/>
      <c r="F147" s="69"/>
      <c r="G147" s="69"/>
      <c r="H147" s="69"/>
      <c r="I147" s="69"/>
      <c r="J147" s="69"/>
      <c r="K147" s="69"/>
      <c r="L147" s="69"/>
    </row>
    <row r="148" spans="1:12" ht="15.75" hidden="1" x14ac:dyDescent="0.3">
      <c r="A148" s="64"/>
      <c r="B148" s="68"/>
      <c r="C148" s="69"/>
      <c r="D148" s="69"/>
      <c r="E148" s="69"/>
      <c r="F148" s="69"/>
      <c r="G148" s="69"/>
      <c r="H148" s="69"/>
      <c r="I148" s="69"/>
      <c r="J148" s="69"/>
      <c r="K148" s="69"/>
      <c r="L148" s="69"/>
    </row>
    <row r="149" spans="1:12" ht="15.75" hidden="1" x14ac:dyDescent="0.3">
      <c r="A149" s="64"/>
      <c r="B149" s="68"/>
      <c r="C149" s="69"/>
      <c r="D149" s="69"/>
      <c r="E149" s="69"/>
      <c r="F149" s="69"/>
      <c r="G149" s="69"/>
      <c r="H149" s="69"/>
      <c r="I149" s="69"/>
      <c r="J149" s="69"/>
      <c r="K149" s="69"/>
      <c r="L149" s="69"/>
    </row>
    <row r="150" spans="1:12" ht="15.75" hidden="1" x14ac:dyDescent="0.3">
      <c r="A150" s="64"/>
      <c r="B150" s="68"/>
      <c r="C150" s="69"/>
      <c r="D150" s="69"/>
      <c r="E150" s="69"/>
      <c r="F150" s="69"/>
      <c r="G150" s="69"/>
      <c r="H150" s="69"/>
      <c r="I150" s="69"/>
      <c r="J150" s="69"/>
      <c r="K150" s="69"/>
      <c r="L150" s="69"/>
    </row>
    <row r="151" spans="1:12" ht="15.75" hidden="1" x14ac:dyDescent="0.3">
      <c r="A151" s="64"/>
      <c r="B151" s="68"/>
      <c r="C151" s="69"/>
      <c r="D151" s="69"/>
      <c r="E151" s="69"/>
      <c r="F151" s="69"/>
      <c r="G151" s="69"/>
      <c r="H151" s="69"/>
      <c r="I151" s="69"/>
      <c r="J151" s="69"/>
      <c r="K151" s="69"/>
      <c r="L151" s="69"/>
    </row>
    <row r="152" spans="1:12" ht="15.75" hidden="1" x14ac:dyDescent="0.3">
      <c r="A152" s="64"/>
      <c r="B152" s="68"/>
      <c r="C152" s="69"/>
      <c r="D152" s="69"/>
      <c r="E152" s="69"/>
      <c r="F152" s="69"/>
      <c r="G152" s="69"/>
      <c r="H152" s="69"/>
      <c r="I152" s="69"/>
      <c r="J152" s="69"/>
      <c r="K152" s="69"/>
      <c r="L152" s="69"/>
    </row>
    <row r="153" spans="1:12" ht="15.75" hidden="1" x14ac:dyDescent="0.3">
      <c r="A153" s="64"/>
      <c r="B153" s="68"/>
      <c r="C153" s="69"/>
      <c r="D153" s="69"/>
      <c r="E153" s="69"/>
      <c r="F153" s="69"/>
      <c r="G153" s="69"/>
      <c r="H153" s="69"/>
      <c r="I153" s="69"/>
      <c r="J153" s="69"/>
      <c r="K153" s="69"/>
      <c r="L153" s="69"/>
    </row>
    <row r="154" spans="1:12" ht="15.75" hidden="1" x14ac:dyDescent="0.3">
      <c r="A154" s="64"/>
      <c r="B154" s="68"/>
      <c r="C154" s="69"/>
      <c r="D154" s="69"/>
      <c r="E154" s="69"/>
      <c r="F154" s="69"/>
      <c r="G154" s="69"/>
      <c r="H154" s="69"/>
      <c r="I154" s="69"/>
      <c r="J154" s="69"/>
      <c r="K154" s="69"/>
      <c r="L154" s="69"/>
    </row>
    <row r="155" spans="1:12" ht="15.75" hidden="1" x14ac:dyDescent="0.3">
      <c r="A155" s="64"/>
      <c r="B155" s="68"/>
      <c r="C155" s="69"/>
      <c r="D155" s="69"/>
      <c r="E155" s="69"/>
      <c r="F155" s="69"/>
      <c r="G155" s="69"/>
      <c r="H155" s="69"/>
      <c r="I155" s="69"/>
      <c r="J155" s="69"/>
      <c r="K155" s="69"/>
      <c r="L155" s="69"/>
    </row>
    <row r="156" spans="1:12" ht="15.75" hidden="1" x14ac:dyDescent="0.3">
      <c r="A156" s="64"/>
      <c r="B156" s="68"/>
      <c r="C156" s="69"/>
      <c r="D156" s="69"/>
      <c r="E156" s="69"/>
      <c r="F156" s="69"/>
      <c r="G156" s="69"/>
      <c r="H156" s="69"/>
      <c r="I156" s="69"/>
      <c r="J156" s="69"/>
      <c r="K156" s="69"/>
      <c r="L156" s="69"/>
    </row>
    <row r="157" spans="1:12" ht="15.75" hidden="1" x14ac:dyDescent="0.3">
      <c r="A157" s="64"/>
      <c r="B157" s="68"/>
      <c r="C157" s="69"/>
      <c r="D157" s="69"/>
      <c r="E157" s="69"/>
      <c r="F157" s="69"/>
      <c r="G157" s="69"/>
      <c r="H157" s="69"/>
      <c r="I157" s="69"/>
      <c r="J157" s="69"/>
      <c r="K157" s="69"/>
      <c r="L157" s="69"/>
    </row>
    <row r="158" spans="1:12" ht="15.75" hidden="1" x14ac:dyDescent="0.3">
      <c r="A158" s="64"/>
      <c r="B158" s="68"/>
      <c r="C158" s="69"/>
      <c r="D158" s="69"/>
      <c r="E158" s="69"/>
      <c r="F158" s="69"/>
      <c r="G158" s="69"/>
      <c r="H158" s="69"/>
      <c r="I158" s="69"/>
      <c r="J158" s="69"/>
      <c r="K158" s="69"/>
      <c r="L158" s="69"/>
    </row>
    <row r="159" spans="1:12" ht="15.75" hidden="1" x14ac:dyDescent="0.3">
      <c r="A159" s="64"/>
      <c r="B159" s="68"/>
      <c r="C159" s="69"/>
      <c r="D159" s="69"/>
      <c r="E159" s="69"/>
      <c r="F159" s="69"/>
      <c r="G159" s="69"/>
      <c r="H159" s="69"/>
      <c r="I159" s="69"/>
      <c r="J159" s="69"/>
      <c r="K159" s="69"/>
      <c r="L159" s="69"/>
    </row>
    <row r="160" spans="1:12" ht="15.75" hidden="1" x14ac:dyDescent="0.3">
      <c r="A160" s="64"/>
      <c r="B160" s="68"/>
      <c r="C160" s="69"/>
      <c r="D160" s="69"/>
      <c r="E160" s="69"/>
      <c r="F160" s="69"/>
      <c r="G160" s="69"/>
      <c r="H160" s="69"/>
      <c r="I160" s="69"/>
      <c r="J160" s="69"/>
      <c r="K160" s="69"/>
      <c r="L160" s="69"/>
    </row>
    <row r="161" spans="1:12" ht="15.75" hidden="1" x14ac:dyDescent="0.3">
      <c r="A161" s="64"/>
      <c r="B161" s="68"/>
      <c r="C161" s="69"/>
      <c r="D161" s="69"/>
      <c r="E161" s="69"/>
      <c r="F161" s="69"/>
      <c r="G161" s="69"/>
      <c r="H161" s="69"/>
      <c r="I161" s="69"/>
      <c r="J161" s="69"/>
      <c r="K161" s="69"/>
      <c r="L161" s="69"/>
    </row>
    <row r="162" spans="1:12" ht="15.75" hidden="1" x14ac:dyDescent="0.3">
      <c r="A162" s="64"/>
      <c r="B162" s="68"/>
      <c r="C162" s="69"/>
      <c r="D162" s="69"/>
      <c r="E162" s="69"/>
      <c r="F162" s="69"/>
      <c r="G162" s="69"/>
      <c r="H162" s="69"/>
      <c r="I162" s="69"/>
      <c r="J162" s="69"/>
      <c r="K162" s="69"/>
      <c r="L162" s="69"/>
    </row>
    <row r="163" spans="1:12" ht="15.75" hidden="1" x14ac:dyDescent="0.3">
      <c r="A163" s="64"/>
      <c r="B163" s="68"/>
      <c r="C163" s="69"/>
      <c r="D163" s="69"/>
      <c r="E163" s="69"/>
      <c r="F163" s="69"/>
      <c r="G163" s="69"/>
      <c r="H163" s="69"/>
      <c r="I163" s="69"/>
      <c r="J163" s="69"/>
      <c r="K163" s="69"/>
      <c r="L163" s="69"/>
    </row>
    <row r="164" spans="1:12" ht="15.75" hidden="1" x14ac:dyDescent="0.3">
      <c r="A164" s="64"/>
      <c r="B164" s="68"/>
      <c r="C164" s="69"/>
      <c r="D164" s="69"/>
      <c r="E164" s="69"/>
      <c r="F164" s="69"/>
      <c r="G164" s="69"/>
      <c r="H164" s="69"/>
      <c r="I164" s="69"/>
      <c r="J164" s="69"/>
      <c r="K164" s="69"/>
      <c r="L164" s="69"/>
    </row>
    <row r="165" spans="1:12" ht="15.75" hidden="1" x14ac:dyDescent="0.3">
      <c r="A165" s="64"/>
      <c r="B165" s="68"/>
      <c r="C165" s="69"/>
      <c r="D165" s="69"/>
      <c r="E165" s="69"/>
      <c r="F165" s="69"/>
      <c r="G165" s="69"/>
      <c r="H165" s="69"/>
      <c r="I165" s="69"/>
      <c r="J165" s="69"/>
      <c r="K165" s="69"/>
      <c r="L165" s="69"/>
    </row>
    <row r="166" spans="1:12" ht="15.75" hidden="1" x14ac:dyDescent="0.3">
      <c r="A166" s="64"/>
      <c r="B166" s="68"/>
      <c r="C166" s="69"/>
      <c r="D166" s="69"/>
      <c r="E166" s="69"/>
      <c r="F166" s="69"/>
      <c r="G166" s="69"/>
      <c r="H166" s="69"/>
      <c r="I166" s="69"/>
      <c r="J166" s="69"/>
      <c r="K166" s="69"/>
      <c r="L166" s="69"/>
    </row>
    <row r="167" spans="1:12" hidden="1" x14ac:dyDescent="0.25">
      <c r="B167" s="49" t="s">
        <v>175</v>
      </c>
      <c r="I167" s="64"/>
      <c r="J167" s="64"/>
    </row>
    <row r="168" spans="1:12" ht="15.75" hidden="1" x14ac:dyDescent="0.3">
      <c r="A168" s="179" t="s">
        <v>56</v>
      </c>
      <c r="B168" s="179" t="s">
        <v>70</v>
      </c>
      <c r="C168" s="196" t="s">
        <v>78</v>
      </c>
      <c r="D168" s="196"/>
      <c r="I168" s="64"/>
      <c r="J168" s="64"/>
    </row>
    <row r="169" spans="1:12" ht="15.75" hidden="1" x14ac:dyDescent="0.3">
      <c r="A169" s="179"/>
      <c r="B169" s="54"/>
      <c r="C169" s="179" t="s">
        <v>79</v>
      </c>
      <c r="D169" s="179" t="s">
        <v>80</v>
      </c>
      <c r="I169" s="64"/>
      <c r="J169" s="64"/>
    </row>
    <row r="170" spans="1:12" ht="15.75" hidden="1" x14ac:dyDescent="0.3">
      <c r="A170" s="70" t="s">
        <v>18</v>
      </c>
      <c r="B170" s="54" t="s">
        <v>59</v>
      </c>
      <c r="C170" s="56">
        <f>+K21+K66+K117</f>
        <v>19927906.350000001</v>
      </c>
      <c r="D170" s="56">
        <f>+L21+L66+L117</f>
        <v>19597206.359999999</v>
      </c>
      <c r="E170" s="71"/>
      <c r="F170" s="72"/>
      <c r="I170" s="64"/>
      <c r="J170" s="64"/>
    </row>
    <row r="171" spans="1:12" ht="15.75" hidden="1" x14ac:dyDescent="0.3">
      <c r="A171" s="59"/>
      <c r="B171" s="54"/>
      <c r="C171" s="73"/>
      <c r="D171" s="74"/>
      <c r="E171" s="75"/>
      <c r="F171" s="75"/>
      <c r="G171" s="71"/>
      <c r="I171" s="64"/>
      <c r="J171" s="64"/>
    </row>
    <row r="172" spans="1:12" ht="15.75" hidden="1" x14ac:dyDescent="0.3">
      <c r="A172" s="59"/>
      <c r="B172" s="54" t="s">
        <v>21</v>
      </c>
      <c r="C172" s="56"/>
      <c r="D172" s="56"/>
      <c r="E172" s="76"/>
      <c r="F172" s="76"/>
      <c r="I172" s="64"/>
      <c r="J172" s="64"/>
    </row>
    <row r="173" spans="1:12" hidden="1" x14ac:dyDescent="0.25">
      <c r="A173" s="168">
        <v>111</v>
      </c>
      <c r="B173" s="61" t="s">
        <v>22</v>
      </c>
      <c r="C173" s="66">
        <f t="shared" ref="C173:D194" si="11">+K24+K69+K120</f>
        <v>424000</v>
      </c>
      <c r="D173" s="66">
        <f t="shared" si="11"/>
        <v>312499.61</v>
      </c>
      <c r="E173" s="71"/>
      <c r="F173" s="72"/>
      <c r="I173" s="64"/>
      <c r="J173" s="64"/>
    </row>
    <row r="174" spans="1:12" hidden="1" x14ac:dyDescent="0.25">
      <c r="A174" s="168">
        <v>113</v>
      </c>
      <c r="B174" s="61" t="s">
        <v>23</v>
      </c>
      <c r="C174" s="66">
        <f t="shared" si="11"/>
        <v>47300</v>
      </c>
      <c r="D174" s="66">
        <f t="shared" si="11"/>
        <v>35059.179999999993</v>
      </c>
      <c r="E174" s="71"/>
      <c r="F174" s="72"/>
      <c r="I174" s="64"/>
      <c r="J174" s="64"/>
    </row>
    <row r="175" spans="1:12" hidden="1" x14ac:dyDescent="0.25">
      <c r="A175" s="168">
        <v>122</v>
      </c>
      <c r="B175" s="61" t="s">
        <v>24</v>
      </c>
      <c r="C175" s="66">
        <f t="shared" si="11"/>
        <v>64244.05</v>
      </c>
      <c r="D175" s="66">
        <f t="shared" si="11"/>
        <v>14069</v>
      </c>
      <c r="E175" s="71"/>
      <c r="F175" s="72"/>
      <c r="I175" s="64"/>
      <c r="J175" s="64"/>
    </row>
    <row r="176" spans="1:12" hidden="1" x14ac:dyDescent="0.25">
      <c r="A176" s="168">
        <v>163</v>
      </c>
      <c r="B176" s="61" t="s">
        <v>25</v>
      </c>
      <c r="C176" s="66">
        <f t="shared" si="11"/>
        <v>556737.56999999995</v>
      </c>
      <c r="D176" s="66">
        <f t="shared" si="11"/>
        <v>130087.5</v>
      </c>
      <c r="E176" s="71"/>
      <c r="F176" s="72"/>
    </row>
    <row r="177" spans="1:7" hidden="1" x14ac:dyDescent="0.25">
      <c r="A177" s="168">
        <v>169</v>
      </c>
      <c r="B177" s="61" t="s">
        <v>63</v>
      </c>
      <c r="C177" s="66">
        <f t="shared" si="11"/>
        <v>40712.300000000003</v>
      </c>
      <c r="D177" s="66">
        <f t="shared" si="11"/>
        <v>1600</v>
      </c>
      <c r="E177" s="71"/>
      <c r="F177" s="72"/>
    </row>
    <row r="178" spans="1:7" hidden="1" x14ac:dyDescent="0.25">
      <c r="A178" s="168">
        <v>171</v>
      </c>
      <c r="B178" s="61" t="s">
        <v>64</v>
      </c>
      <c r="C178" s="66">
        <f t="shared" si="11"/>
        <v>60290</v>
      </c>
      <c r="D178" s="66">
        <f t="shared" si="11"/>
        <v>25300</v>
      </c>
      <c r="E178" s="71"/>
      <c r="F178" s="72"/>
    </row>
    <row r="179" spans="1:7" hidden="1" x14ac:dyDescent="0.25">
      <c r="A179" s="168">
        <v>174</v>
      </c>
      <c r="B179" s="61" t="s">
        <v>27</v>
      </c>
      <c r="C179" s="66">
        <f t="shared" si="11"/>
        <v>94598.75</v>
      </c>
      <c r="D179" s="66">
        <f t="shared" si="11"/>
        <v>15290</v>
      </c>
      <c r="E179" s="71"/>
      <c r="F179" s="72"/>
    </row>
    <row r="180" spans="1:7" hidden="1" x14ac:dyDescent="0.25">
      <c r="A180" s="168">
        <v>197</v>
      </c>
      <c r="B180" s="61" t="s">
        <v>29</v>
      </c>
      <c r="C180" s="66">
        <f t="shared" si="11"/>
        <v>208000</v>
      </c>
      <c r="D180" s="66">
        <f t="shared" si="11"/>
        <v>156000</v>
      </c>
      <c r="E180" s="71"/>
      <c r="F180" s="72"/>
    </row>
    <row r="181" spans="1:7" hidden="1" x14ac:dyDescent="0.25">
      <c r="A181" s="168">
        <v>199</v>
      </c>
      <c r="B181" s="61" t="s">
        <v>30</v>
      </c>
      <c r="C181" s="66">
        <f t="shared" si="11"/>
        <v>291473.59999999998</v>
      </c>
      <c r="D181" s="66">
        <f t="shared" si="11"/>
        <v>170628.81</v>
      </c>
      <c r="E181" s="71"/>
      <c r="F181" s="72"/>
    </row>
    <row r="182" spans="1:7" hidden="1" x14ac:dyDescent="0.25">
      <c r="A182" s="168">
        <v>243</v>
      </c>
      <c r="B182" s="61" t="s">
        <v>86</v>
      </c>
      <c r="C182" s="66">
        <f t="shared" si="11"/>
        <v>154711.24</v>
      </c>
      <c r="D182" s="66">
        <f t="shared" si="11"/>
        <v>112506.6</v>
      </c>
      <c r="E182" s="71"/>
      <c r="F182" s="72"/>
    </row>
    <row r="183" spans="1:7" hidden="1" x14ac:dyDescent="0.25">
      <c r="A183" s="168">
        <v>261</v>
      </c>
      <c r="B183" s="61" t="s">
        <v>33</v>
      </c>
      <c r="C183" s="66">
        <f t="shared" si="11"/>
        <v>836414.94</v>
      </c>
      <c r="D183" s="66">
        <f t="shared" si="11"/>
        <v>265175.61</v>
      </c>
      <c r="E183" s="71"/>
      <c r="F183" s="72"/>
    </row>
    <row r="184" spans="1:7" hidden="1" x14ac:dyDescent="0.25">
      <c r="A184" s="168">
        <v>262</v>
      </c>
      <c r="B184" s="61" t="s">
        <v>34</v>
      </c>
      <c r="C184" s="66">
        <f t="shared" si="11"/>
        <v>17000</v>
      </c>
      <c r="D184" s="66">
        <f t="shared" si="11"/>
        <v>13195</v>
      </c>
      <c r="E184" s="71"/>
      <c r="F184" s="72"/>
    </row>
    <row r="185" spans="1:7" hidden="1" x14ac:dyDescent="0.25">
      <c r="A185" s="168">
        <v>266</v>
      </c>
      <c r="B185" s="61" t="s">
        <v>35</v>
      </c>
      <c r="C185" s="66">
        <f t="shared" si="11"/>
        <v>716648.14</v>
      </c>
      <c r="D185" s="66">
        <f t="shared" si="11"/>
        <v>132525.5</v>
      </c>
      <c r="E185" s="71"/>
      <c r="F185" s="72"/>
    </row>
    <row r="186" spans="1:7" hidden="1" x14ac:dyDescent="0.25">
      <c r="A186" s="168">
        <v>267</v>
      </c>
      <c r="B186" s="61" t="s">
        <v>36</v>
      </c>
      <c r="C186" s="66">
        <f t="shared" si="11"/>
        <v>180000</v>
      </c>
      <c r="D186" s="66">
        <f t="shared" si="11"/>
        <v>0</v>
      </c>
      <c r="E186" s="71"/>
      <c r="F186" s="72"/>
    </row>
    <row r="187" spans="1:7" hidden="1" x14ac:dyDescent="0.25">
      <c r="A187" s="168">
        <v>268</v>
      </c>
      <c r="B187" s="61" t="s">
        <v>37</v>
      </c>
      <c r="C187" s="66">
        <f t="shared" si="11"/>
        <v>144664</v>
      </c>
      <c r="D187" s="66">
        <f t="shared" si="11"/>
        <v>22102</v>
      </c>
      <c r="E187" s="71"/>
      <c r="F187" s="72"/>
    </row>
    <row r="188" spans="1:7" hidden="1" x14ac:dyDescent="0.25">
      <c r="A188" s="168">
        <v>269</v>
      </c>
      <c r="B188" s="61" t="s">
        <v>38</v>
      </c>
      <c r="C188" s="66">
        <f t="shared" si="11"/>
        <v>10000</v>
      </c>
      <c r="D188" s="66">
        <f t="shared" si="11"/>
        <v>0</v>
      </c>
      <c r="E188" s="71"/>
      <c r="F188" s="72"/>
    </row>
    <row r="189" spans="1:7" hidden="1" x14ac:dyDescent="0.25">
      <c r="A189" s="168">
        <v>292</v>
      </c>
      <c r="B189" s="61" t="s">
        <v>40</v>
      </c>
      <c r="C189" s="66">
        <f t="shared" si="11"/>
        <v>216194.41</v>
      </c>
      <c r="D189" s="66">
        <f t="shared" si="11"/>
        <v>32802.5</v>
      </c>
      <c r="E189" s="71"/>
      <c r="F189" s="72"/>
    </row>
    <row r="190" spans="1:7" hidden="1" x14ac:dyDescent="0.25">
      <c r="A190" s="168">
        <v>295</v>
      </c>
      <c r="B190" s="61" t="s">
        <v>41</v>
      </c>
      <c r="C190" s="66">
        <f t="shared" si="11"/>
        <v>3554508.08</v>
      </c>
      <c r="D190" s="66">
        <f t="shared" si="11"/>
        <v>3158336.4400000004</v>
      </c>
      <c r="E190" s="71"/>
      <c r="F190" s="72"/>
      <c r="G190" s="77"/>
    </row>
    <row r="191" spans="1:7" hidden="1" x14ac:dyDescent="0.25">
      <c r="A191" s="168">
        <v>297</v>
      </c>
      <c r="B191" s="61" t="s">
        <v>42</v>
      </c>
      <c r="C191" s="66">
        <f t="shared" si="11"/>
        <v>41790.379999999997</v>
      </c>
      <c r="D191" s="66">
        <f t="shared" si="11"/>
        <v>14063.8</v>
      </c>
      <c r="E191" s="71"/>
      <c r="F191" s="72"/>
    </row>
    <row r="192" spans="1:7" hidden="1" x14ac:dyDescent="0.25">
      <c r="A192" s="168">
        <v>298</v>
      </c>
      <c r="B192" s="61" t="s">
        <v>43</v>
      </c>
      <c r="C192" s="66">
        <f t="shared" si="11"/>
        <v>400000</v>
      </c>
      <c r="D192" s="66">
        <f t="shared" si="11"/>
        <v>46670.810000000005</v>
      </c>
      <c r="E192" s="71"/>
      <c r="F192" s="72"/>
    </row>
    <row r="193" spans="1:7" hidden="1" x14ac:dyDescent="0.25">
      <c r="A193" s="168">
        <v>299</v>
      </c>
      <c r="B193" s="61" t="s">
        <v>44</v>
      </c>
      <c r="C193" s="66">
        <f t="shared" si="11"/>
        <v>300000</v>
      </c>
      <c r="D193" s="66">
        <f t="shared" si="11"/>
        <v>41762.400000000001</v>
      </c>
      <c r="E193" s="71"/>
      <c r="F193" s="72"/>
    </row>
    <row r="194" spans="1:7" hidden="1" x14ac:dyDescent="0.25">
      <c r="A194" s="168">
        <v>323</v>
      </c>
      <c r="B194" s="61" t="s">
        <v>76</v>
      </c>
      <c r="C194" s="66">
        <f t="shared" si="11"/>
        <v>0</v>
      </c>
      <c r="D194" s="66">
        <f t="shared" si="11"/>
        <v>0</v>
      </c>
      <c r="E194" s="71"/>
      <c r="F194" s="72"/>
    </row>
    <row r="195" spans="1:7" ht="15.75" hidden="1" x14ac:dyDescent="0.3">
      <c r="A195" s="78"/>
      <c r="B195" s="54" t="s">
        <v>77</v>
      </c>
      <c r="C195" s="56">
        <f>SUM(C173:C194)</f>
        <v>8359287.46</v>
      </c>
      <c r="D195" s="56">
        <f>SUM(D173:D194)</f>
        <v>4699674.76</v>
      </c>
    </row>
    <row r="196" spans="1:7" ht="15.75" hidden="1" x14ac:dyDescent="0.3">
      <c r="A196" s="78"/>
      <c r="B196" s="54" t="s">
        <v>66</v>
      </c>
      <c r="C196" s="56">
        <f>+C195+C170</f>
        <v>28287193.810000002</v>
      </c>
      <c r="D196" s="56">
        <f>D195+D170</f>
        <v>24296881.119999997</v>
      </c>
      <c r="E196" s="71"/>
      <c r="F196" s="71"/>
      <c r="G196" s="71"/>
    </row>
    <row r="197" spans="1:7" x14ac:dyDescent="0.25">
      <c r="A197" s="64"/>
    </row>
    <row r="198" spans="1:7" x14ac:dyDescent="0.25">
      <c r="A198" s="64"/>
    </row>
    <row r="199" spans="1:7" ht="15.75" x14ac:dyDescent="0.3">
      <c r="A199" s="64"/>
      <c r="B199" s="137"/>
      <c r="C199" s="79"/>
      <c r="D199" s="80"/>
    </row>
    <row r="200" spans="1:7" ht="15.75" x14ac:dyDescent="0.3">
      <c r="B200" s="137"/>
      <c r="C200" s="79"/>
      <c r="D200" s="80"/>
    </row>
    <row r="201" spans="1:7" ht="15.75" x14ac:dyDescent="0.3">
      <c r="B201" s="137"/>
      <c r="C201" s="79"/>
      <c r="D201" s="80"/>
    </row>
    <row r="202" spans="1:7" ht="15.75" x14ac:dyDescent="0.3">
      <c r="B202" s="137"/>
      <c r="C202" s="79"/>
      <c r="D202" s="80"/>
    </row>
    <row r="203" spans="1:7" ht="15.75" x14ac:dyDescent="0.3">
      <c r="B203" s="137"/>
      <c r="C203" s="79"/>
      <c r="D203" s="80"/>
    </row>
    <row r="204" spans="1:7" ht="15.75" x14ac:dyDescent="0.3">
      <c r="B204" s="137"/>
      <c r="C204" s="79"/>
      <c r="D204" s="80"/>
    </row>
    <row r="205" spans="1:7" x14ac:dyDescent="0.25">
      <c r="B205" s="49"/>
      <c r="C205" s="81"/>
      <c r="D205" s="169"/>
    </row>
    <row r="209" spans="2:12" x14ac:dyDescent="0.25">
      <c r="B209" s="82" t="s">
        <v>81</v>
      </c>
      <c r="D209" t="s">
        <v>164</v>
      </c>
      <c r="G209" s="49" t="s">
        <v>168</v>
      </c>
      <c r="I209" t="s">
        <v>169</v>
      </c>
    </row>
    <row r="210" spans="2:12" x14ac:dyDescent="0.25">
      <c r="D210" s="197" t="s">
        <v>165</v>
      </c>
      <c r="E210" s="197"/>
      <c r="F210" s="197"/>
      <c r="G210" s="49"/>
      <c r="H210" s="49"/>
      <c r="I210" s="49" t="s">
        <v>152</v>
      </c>
      <c r="J210" s="49"/>
      <c r="K210" s="49"/>
      <c r="L210" s="49"/>
    </row>
    <row r="211" spans="2:12" x14ac:dyDescent="0.25">
      <c r="D211" s="197" t="s">
        <v>166</v>
      </c>
      <c r="E211" s="197"/>
      <c r="F211" s="197"/>
      <c r="G211" s="49"/>
      <c r="H211" s="49"/>
      <c r="I211" s="49" t="s">
        <v>153</v>
      </c>
      <c r="J211" s="49"/>
      <c r="K211" s="49"/>
      <c r="L211" s="49"/>
    </row>
    <row r="212" spans="2:12" x14ac:dyDescent="0.25">
      <c r="D212" s="83"/>
      <c r="E212" s="83"/>
      <c r="H212" s="49"/>
      <c r="I212" s="49"/>
      <c r="J212" s="49"/>
    </row>
    <row r="213" spans="2:12" x14ac:dyDescent="0.25">
      <c r="B213" s="82" t="s">
        <v>82</v>
      </c>
      <c r="D213" s="49" t="s">
        <v>176</v>
      </c>
      <c r="H213" s="84"/>
      <c r="I213" s="84"/>
      <c r="J213" s="84"/>
      <c r="K213" s="198"/>
      <c r="L213" s="198"/>
    </row>
  </sheetData>
  <mergeCells count="27">
    <mergeCell ref="C168:D168"/>
    <mergeCell ref="D210:F210"/>
    <mergeCell ref="D211:F211"/>
    <mergeCell ref="K213:L213"/>
    <mergeCell ref="A110:L110"/>
    <mergeCell ref="C111:D111"/>
    <mergeCell ref="E111:F111"/>
    <mergeCell ref="G111:H111"/>
    <mergeCell ref="I111:J111"/>
    <mergeCell ref="K111:L111"/>
    <mergeCell ref="N15:O15"/>
    <mergeCell ref="P15:Q15"/>
    <mergeCell ref="R15:S15"/>
    <mergeCell ref="A59:L59"/>
    <mergeCell ref="C60:D60"/>
    <mergeCell ref="E60:F60"/>
    <mergeCell ref="G60:H60"/>
    <mergeCell ref="I60:J60"/>
    <mergeCell ref="C15:D15"/>
    <mergeCell ref="E15:F15"/>
    <mergeCell ref="G15:H15"/>
    <mergeCell ref="I15:J15"/>
    <mergeCell ref="K8:L8"/>
    <mergeCell ref="A10:L10"/>
    <mergeCell ref="A11:L11"/>
    <mergeCell ref="A12:L12"/>
    <mergeCell ref="A14:L14"/>
  </mergeCells>
  <hyperlinks>
    <hyperlink ref="A12" r:id="rId1" xr:uid="{D8A24162-2FDA-4B79-A9D8-E8E94E55279C}"/>
  </hyperlinks>
  <pageMargins left="0" right="0" top="0" bottom="0" header="0" footer="0"/>
  <pageSetup scale="70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C4097-AD32-4ABA-94D8-63C409E3EB6D}">
  <dimension ref="A7:S213"/>
  <sheetViews>
    <sheetView topLeftCell="A50" workbookViewId="0">
      <selection activeCell="B54" sqref="B54"/>
    </sheetView>
  </sheetViews>
  <sheetFormatPr baseColWidth="10" defaultRowHeight="15" x14ac:dyDescent="0.25"/>
  <cols>
    <col min="1" max="1" width="4" customWidth="1"/>
    <col min="2" max="2" width="48.140625" customWidth="1"/>
    <col min="3" max="4" width="13.7109375" customWidth="1"/>
    <col min="5" max="5" width="14.85546875" bestFit="1" customWidth="1"/>
    <col min="6" max="6" width="14.5703125" customWidth="1"/>
    <col min="7" max="7" width="15.140625" customWidth="1"/>
    <col min="8" max="10" width="13.5703125" customWidth="1"/>
    <col min="11" max="13" width="14.85546875" bestFit="1" customWidth="1"/>
    <col min="14" max="14" width="13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0" width="13.7109375" customWidth="1"/>
    <col min="261" max="261" width="14.85546875" bestFit="1" customWidth="1"/>
    <col min="262" max="262" width="14.5703125" customWidth="1"/>
    <col min="263" max="263" width="15.140625" customWidth="1"/>
    <col min="264" max="266" width="13.5703125" customWidth="1"/>
    <col min="267" max="269" width="14.85546875" bestFit="1" customWidth="1"/>
    <col min="270" max="270" width="13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6" width="13.7109375" customWidth="1"/>
    <col min="517" max="517" width="14.85546875" bestFit="1" customWidth="1"/>
    <col min="518" max="518" width="14.5703125" customWidth="1"/>
    <col min="519" max="519" width="15.140625" customWidth="1"/>
    <col min="520" max="522" width="13.5703125" customWidth="1"/>
    <col min="523" max="525" width="14.85546875" bestFit="1" customWidth="1"/>
    <col min="526" max="526" width="13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2" width="13.7109375" customWidth="1"/>
    <col min="773" max="773" width="14.85546875" bestFit="1" customWidth="1"/>
    <col min="774" max="774" width="14.5703125" customWidth="1"/>
    <col min="775" max="775" width="15.140625" customWidth="1"/>
    <col min="776" max="778" width="13.5703125" customWidth="1"/>
    <col min="779" max="781" width="14.85546875" bestFit="1" customWidth="1"/>
    <col min="782" max="782" width="13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8" width="13.7109375" customWidth="1"/>
    <col min="1029" max="1029" width="14.85546875" bestFit="1" customWidth="1"/>
    <col min="1030" max="1030" width="14.5703125" customWidth="1"/>
    <col min="1031" max="1031" width="15.140625" customWidth="1"/>
    <col min="1032" max="1034" width="13.5703125" customWidth="1"/>
    <col min="1035" max="1037" width="14.85546875" bestFit="1" customWidth="1"/>
    <col min="1038" max="1038" width="13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4" width="13.7109375" customWidth="1"/>
    <col min="1285" max="1285" width="14.85546875" bestFit="1" customWidth="1"/>
    <col min="1286" max="1286" width="14.5703125" customWidth="1"/>
    <col min="1287" max="1287" width="15.140625" customWidth="1"/>
    <col min="1288" max="1290" width="13.5703125" customWidth="1"/>
    <col min="1291" max="1293" width="14.85546875" bestFit="1" customWidth="1"/>
    <col min="1294" max="1294" width="13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0" width="13.7109375" customWidth="1"/>
    <col min="1541" max="1541" width="14.85546875" bestFit="1" customWidth="1"/>
    <col min="1542" max="1542" width="14.5703125" customWidth="1"/>
    <col min="1543" max="1543" width="15.140625" customWidth="1"/>
    <col min="1544" max="1546" width="13.5703125" customWidth="1"/>
    <col min="1547" max="1549" width="14.85546875" bestFit="1" customWidth="1"/>
    <col min="1550" max="1550" width="13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6" width="13.7109375" customWidth="1"/>
    <col min="1797" max="1797" width="14.85546875" bestFit="1" customWidth="1"/>
    <col min="1798" max="1798" width="14.5703125" customWidth="1"/>
    <col min="1799" max="1799" width="15.140625" customWidth="1"/>
    <col min="1800" max="1802" width="13.5703125" customWidth="1"/>
    <col min="1803" max="1805" width="14.85546875" bestFit="1" customWidth="1"/>
    <col min="1806" max="1806" width="13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2" width="13.7109375" customWidth="1"/>
    <col min="2053" max="2053" width="14.85546875" bestFit="1" customWidth="1"/>
    <col min="2054" max="2054" width="14.5703125" customWidth="1"/>
    <col min="2055" max="2055" width="15.140625" customWidth="1"/>
    <col min="2056" max="2058" width="13.5703125" customWidth="1"/>
    <col min="2059" max="2061" width="14.85546875" bestFit="1" customWidth="1"/>
    <col min="2062" max="2062" width="13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8" width="13.7109375" customWidth="1"/>
    <col min="2309" max="2309" width="14.85546875" bestFit="1" customWidth="1"/>
    <col min="2310" max="2310" width="14.5703125" customWidth="1"/>
    <col min="2311" max="2311" width="15.140625" customWidth="1"/>
    <col min="2312" max="2314" width="13.5703125" customWidth="1"/>
    <col min="2315" max="2317" width="14.85546875" bestFit="1" customWidth="1"/>
    <col min="2318" max="2318" width="13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4" width="13.7109375" customWidth="1"/>
    <col min="2565" max="2565" width="14.85546875" bestFit="1" customWidth="1"/>
    <col min="2566" max="2566" width="14.5703125" customWidth="1"/>
    <col min="2567" max="2567" width="15.140625" customWidth="1"/>
    <col min="2568" max="2570" width="13.5703125" customWidth="1"/>
    <col min="2571" max="2573" width="14.85546875" bestFit="1" customWidth="1"/>
    <col min="2574" max="2574" width="13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0" width="13.7109375" customWidth="1"/>
    <col min="2821" max="2821" width="14.85546875" bestFit="1" customWidth="1"/>
    <col min="2822" max="2822" width="14.5703125" customWidth="1"/>
    <col min="2823" max="2823" width="15.140625" customWidth="1"/>
    <col min="2824" max="2826" width="13.5703125" customWidth="1"/>
    <col min="2827" max="2829" width="14.85546875" bestFit="1" customWidth="1"/>
    <col min="2830" max="2830" width="13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6" width="13.7109375" customWidth="1"/>
    <col min="3077" max="3077" width="14.85546875" bestFit="1" customWidth="1"/>
    <col min="3078" max="3078" width="14.5703125" customWidth="1"/>
    <col min="3079" max="3079" width="15.140625" customWidth="1"/>
    <col min="3080" max="3082" width="13.5703125" customWidth="1"/>
    <col min="3083" max="3085" width="14.85546875" bestFit="1" customWidth="1"/>
    <col min="3086" max="3086" width="13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2" width="13.7109375" customWidth="1"/>
    <col min="3333" max="3333" width="14.85546875" bestFit="1" customWidth="1"/>
    <col min="3334" max="3334" width="14.5703125" customWidth="1"/>
    <col min="3335" max="3335" width="15.140625" customWidth="1"/>
    <col min="3336" max="3338" width="13.5703125" customWidth="1"/>
    <col min="3339" max="3341" width="14.85546875" bestFit="1" customWidth="1"/>
    <col min="3342" max="3342" width="13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8" width="13.7109375" customWidth="1"/>
    <col min="3589" max="3589" width="14.85546875" bestFit="1" customWidth="1"/>
    <col min="3590" max="3590" width="14.5703125" customWidth="1"/>
    <col min="3591" max="3591" width="15.140625" customWidth="1"/>
    <col min="3592" max="3594" width="13.5703125" customWidth="1"/>
    <col min="3595" max="3597" width="14.85546875" bestFit="1" customWidth="1"/>
    <col min="3598" max="3598" width="13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4" width="13.7109375" customWidth="1"/>
    <col min="3845" max="3845" width="14.85546875" bestFit="1" customWidth="1"/>
    <col min="3846" max="3846" width="14.5703125" customWidth="1"/>
    <col min="3847" max="3847" width="15.140625" customWidth="1"/>
    <col min="3848" max="3850" width="13.5703125" customWidth="1"/>
    <col min="3851" max="3853" width="14.85546875" bestFit="1" customWidth="1"/>
    <col min="3854" max="3854" width="13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0" width="13.7109375" customWidth="1"/>
    <col min="4101" max="4101" width="14.85546875" bestFit="1" customWidth="1"/>
    <col min="4102" max="4102" width="14.5703125" customWidth="1"/>
    <col min="4103" max="4103" width="15.140625" customWidth="1"/>
    <col min="4104" max="4106" width="13.5703125" customWidth="1"/>
    <col min="4107" max="4109" width="14.85546875" bestFit="1" customWidth="1"/>
    <col min="4110" max="4110" width="13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6" width="13.7109375" customWidth="1"/>
    <col min="4357" max="4357" width="14.85546875" bestFit="1" customWidth="1"/>
    <col min="4358" max="4358" width="14.5703125" customWidth="1"/>
    <col min="4359" max="4359" width="15.140625" customWidth="1"/>
    <col min="4360" max="4362" width="13.5703125" customWidth="1"/>
    <col min="4363" max="4365" width="14.85546875" bestFit="1" customWidth="1"/>
    <col min="4366" max="4366" width="13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2" width="13.7109375" customWidth="1"/>
    <col min="4613" max="4613" width="14.85546875" bestFit="1" customWidth="1"/>
    <col min="4614" max="4614" width="14.5703125" customWidth="1"/>
    <col min="4615" max="4615" width="15.140625" customWidth="1"/>
    <col min="4616" max="4618" width="13.5703125" customWidth="1"/>
    <col min="4619" max="4621" width="14.85546875" bestFit="1" customWidth="1"/>
    <col min="4622" max="4622" width="13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8" width="13.7109375" customWidth="1"/>
    <col min="4869" max="4869" width="14.85546875" bestFit="1" customWidth="1"/>
    <col min="4870" max="4870" width="14.5703125" customWidth="1"/>
    <col min="4871" max="4871" width="15.140625" customWidth="1"/>
    <col min="4872" max="4874" width="13.5703125" customWidth="1"/>
    <col min="4875" max="4877" width="14.85546875" bestFit="1" customWidth="1"/>
    <col min="4878" max="4878" width="13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4" width="13.7109375" customWidth="1"/>
    <col min="5125" max="5125" width="14.85546875" bestFit="1" customWidth="1"/>
    <col min="5126" max="5126" width="14.5703125" customWidth="1"/>
    <col min="5127" max="5127" width="15.140625" customWidth="1"/>
    <col min="5128" max="5130" width="13.5703125" customWidth="1"/>
    <col min="5131" max="5133" width="14.85546875" bestFit="1" customWidth="1"/>
    <col min="5134" max="5134" width="13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0" width="13.7109375" customWidth="1"/>
    <col min="5381" max="5381" width="14.85546875" bestFit="1" customWidth="1"/>
    <col min="5382" max="5382" width="14.5703125" customWidth="1"/>
    <col min="5383" max="5383" width="15.140625" customWidth="1"/>
    <col min="5384" max="5386" width="13.5703125" customWidth="1"/>
    <col min="5387" max="5389" width="14.85546875" bestFit="1" customWidth="1"/>
    <col min="5390" max="5390" width="13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6" width="13.7109375" customWidth="1"/>
    <col min="5637" max="5637" width="14.85546875" bestFit="1" customWidth="1"/>
    <col min="5638" max="5638" width="14.5703125" customWidth="1"/>
    <col min="5639" max="5639" width="15.140625" customWidth="1"/>
    <col min="5640" max="5642" width="13.5703125" customWidth="1"/>
    <col min="5643" max="5645" width="14.85546875" bestFit="1" customWidth="1"/>
    <col min="5646" max="5646" width="13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2" width="13.7109375" customWidth="1"/>
    <col min="5893" max="5893" width="14.85546875" bestFit="1" customWidth="1"/>
    <col min="5894" max="5894" width="14.5703125" customWidth="1"/>
    <col min="5895" max="5895" width="15.140625" customWidth="1"/>
    <col min="5896" max="5898" width="13.5703125" customWidth="1"/>
    <col min="5899" max="5901" width="14.85546875" bestFit="1" customWidth="1"/>
    <col min="5902" max="5902" width="13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8" width="13.7109375" customWidth="1"/>
    <col min="6149" max="6149" width="14.85546875" bestFit="1" customWidth="1"/>
    <col min="6150" max="6150" width="14.5703125" customWidth="1"/>
    <col min="6151" max="6151" width="15.140625" customWidth="1"/>
    <col min="6152" max="6154" width="13.5703125" customWidth="1"/>
    <col min="6155" max="6157" width="14.85546875" bestFit="1" customWidth="1"/>
    <col min="6158" max="6158" width="13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4" width="13.7109375" customWidth="1"/>
    <col min="6405" max="6405" width="14.85546875" bestFit="1" customWidth="1"/>
    <col min="6406" max="6406" width="14.5703125" customWidth="1"/>
    <col min="6407" max="6407" width="15.140625" customWidth="1"/>
    <col min="6408" max="6410" width="13.5703125" customWidth="1"/>
    <col min="6411" max="6413" width="14.85546875" bestFit="1" customWidth="1"/>
    <col min="6414" max="6414" width="13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0" width="13.7109375" customWidth="1"/>
    <col min="6661" max="6661" width="14.85546875" bestFit="1" customWidth="1"/>
    <col min="6662" max="6662" width="14.5703125" customWidth="1"/>
    <col min="6663" max="6663" width="15.140625" customWidth="1"/>
    <col min="6664" max="6666" width="13.5703125" customWidth="1"/>
    <col min="6667" max="6669" width="14.85546875" bestFit="1" customWidth="1"/>
    <col min="6670" max="6670" width="13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6" width="13.7109375" customWidth="1"/>
    <col min="6917" max="6917" width="14.85546875" bestFit="1" customWidth="1"/>
    <col min="6918" max="6918" width="14.5703125" customWidth="1"/>
    <col min="6919" max="6919" width="15.140625" customWidth="1"/>
    <col min="6920" max="6922" width="13.5703125" customWidth="1"/>
    <col min="6923" max="6925" width="14.85546875" bestFit="1" customWidth="1"/>
    <col min="6926" max="6926" width="13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2" width="13.7109375" customWidth="1"/>
    <col min="7173" max="7173" width="14.85546875" bestFit="1" customWidth="1"/>
    <col min="7174" max="7174" width="14.5703125" customWidth="1"/>
    <col min="7175" max="7175" width="15.140625" customWidth="1"/>
    <col min="7176" max="7178" width="13.5703125" customWidth="1"/>
    <col min="7179" max="7181" width="14.85546875" bestFit="1" customWidth="1"/>
    <col min="7182" max="7182" width="13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8" width="13.7109375" customWidth="1"/>
    <col min="7429" max="7429" width="14.85546875" bestFit="1" customWidth="1"/>
    <col min="7430" max="7430" width="14.5703125" customWidth="1"/>
    <col min="7431" max="7431" width="15.140625" customWidth="1"/>
    <col min="7432" max="7434" width="13.5703125" customWidth="1"/>
    <col min="7435" max="7437" width="14.85546875" bestFit="1" customWidth="1"/>
    <col min="7438" max="7438" width="13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4" width="13.7109375" customWidth="1"/>
    <col min="7685" max="7685" width="14.85546875" bestFit="1" customWidth="1"/>
    <col min="7686" max="7686" width="14.5703125" customWidth="1"/>
    <col min="7687" max="7687" width="15.140625" customWidth="1"/>
    <col min="7688" max="7690" width="13.5703125" customWidth="1"/>
    <col min="7691" max="7693" width="14.85546875" bestFit="1" customWidth="1"/>
    <col min="7694" max="7694" width="13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0" width="13.7109375" customWidth="1"/>
    <col min="7941" max="7941" width="14.85546875" bestFit="1" customWidth="1"/>
    <col min="7942" max="7942" width="14.5703125" customWidth="1"/>
    <col min="7943" max="7943" width="15.140625" customWidth="1"/>
    <col min="7944" max="7946" width="13.5703125" customWidth="1"/>
    <col min="7947" max="7949" width="14.85546875" bestFit="1" customWidth="1"/>
    <col min="7950" max="7950" width="13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6" width="13.7109375" customWidth="1"/>
    <col min="8197" max="8197" width="14.85546875" bestFit="1" customWidth="1"/>
    <col min="8198" max="8198" width="14.5703125" customWidth="1"/>
    <col min="8199" max="8199" width="15.140625" customWidth="1"/>
    <col min="8200" max="8202" width="13.5703125" customWidth="1"/>
    <col min="8203" max="8205" width="14.85546875" bestFit="1" customWidth="1"/>
    <col min="8206" max="8206" width="13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2" width="13.7109375" customWidth="1"/>
    <col min="8453" max="8453" width="14.85546875" bestFit="1" customWidth="1"/>
    <col min="8454" max="8454" width="14.5703125" customWidth="1"/>
    <col min="8455" max="8455" width="15.140625" customWidth="1"/>
    <col min="8456" max="8458" width="13.5703125" customWidth="1"/>
    <col min="8459" max="8461" width="14.85546875" bestFit="1" customWidth="1"/>
    <col min="8462" max="8462" width="13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8" width="13.7109375" customWidth="1"/>
    <col min="8709" max="8709" width="14.85546875" bestFit="1" customWidth="1"/>
    <col min="8710" max="8710" width="14.5703125" customWidth="1"/>
    <col min="8711" max="8711" width="15.140625" customWidth="1"/>
    <col min="8712" max="8714" width="13.5703125" customWidth="1"/>
    <col min="8715" max="8717" width="14.85546875" bestFit="1" customWidth="1"/>
    <col min="8718" max="8718" width="13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4" width="13.7109375" customWidth="1"/>
    <col min="8965" max="8965" width="14.85546875" bestFit="1" customWidth="1"/>
    <col min="8966" max="8966" width="14.5703125" customWidth="1"/>
    <col min="8967" max="8967" width="15.140625" customWidth="1"/>
    <col min="8968" max="8970" width="13.5703125" customWidth="1"/>
    <col min="8971" max="8973" width="14.85546875" bestFit="1" customWidth="1"/>
    <col min="8974" max="8974" width="13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0" width="13.7109375" customWidth="1"/>
    <col min="9221" max="9221" width="14.85546875" bestFit="1" customWidth="1"/>
    <col min="9222" max="9222" width="14.5703125" customWidth="1"/>
    <col min="9223" max="9223" width="15.140625" customWidth="1"/>
    <col min="9224" max="9226" width="13.5703125" customWidth="1"/>
    <col min="9227" max="9229" width="14.85546875" bestFit="1" customWidth="1"/>
    <col min="9230" max="9230" width="13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6" width="13.7109375" customWidth="1"/>
    <col min="9477" max="9477" width="14.85546875" bestFit="1" customWidth="1"/>
    <col min="9478" max="9478" width="14.5703125" customWidth="1"/>
    <col min="9479" max="9479" width="15.140625" customWidth="1"/>
    <col min="9480" max="9482" width="13.5703125" customWidth="1"/>
    <col min="9483" max="9485" width="14.85546875" bestFit="1" customWidth="1"/>
    <col min="9486" max="9486" width="13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2" width="13.7109375" customWidth="1"/>
    <col min="9733" max="9733" width="14.85546875" bestFit="1" customWidth="1"/>
    <col min="9734" max="9734" width="14.5703125" customWidth="1"/>
    <col min="9735" max="9735" width="15.140625" customWidth="1"/>
    <col min="9736" max="9738" width="13.5703125" customWidth="1"/>
    <col min="9739" max="9741" width="14.85546875" bestFit="1" customWidth="1"/>
    <col min="9742" max="9742" width="13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8" width="13.7109375" customWidth="1"/>
    <col min="9989" max="9989" width="14.85546875" bestFit="1" customWidth="1"/>
    <col min="9990" max="9990" width="14.5703125" customWidth="1"/>
    <col min="9991" max="9991" width="15.140625" customWidth="1"/>
    <col min="9992" max="9994" width="13.5703125" customWidth="1"/>
    <col min="9995" max="9997" width="14.85546875" bestFit="1" customWidth="1"/>
    <col min="9998" max="9998" width="13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4" width="13.7109375" customWidth="1"/>
    <col min="10245" max="10245" width="14.85546875" bestFit="1" customWidth="1"/>
    <col min="10246" max="10246" width="14.5703125" customWidth="1"/>
    <col min="10247" max="10247" width="15.140625" customWidth="1"/>
    <col min="10248" max="10250" width="13.5703125" customWidth="1"/>
    <col min="10251" max="10253" width="14.85546875" bestFit="1" customWidth="1"/>
    <col min="10254" max="10254" width="13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0" width="13.7109375" customWidth="1"/>
    <col min="10501" max="10501" width="14.85546875" bestFit="1" customWidth="1"/>
    <col min="10502" max="10502" width="14.5703125" customWidth="1"/>
    <col min="10503" max="10503" width="15.140625" customWidth="1"/>
    <col min="10504" max="10506" width="13.5703125" customWidth="1"/>
    <col min="10507" max="10509" width="14.85546875" bestFit="1" customWidth="1"/>
    <col min="10510" max="10510" width="13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6" width="13.7109375" customWidth="1"/>
    <col min="10757" max="10757" width="14.85546875" bestFit="1" customWidth="1"/>
    <col min="10758" max="10758" width="14.5703125" customWidth="1"/>
    <col min="10759" max="10759" width="15.140625" customWidth="1"/>
    <col min="10760" max="10762" width="13.5703125" customWidth="1"/>
    <col min="10763" max="10765" width="14.85546875" bestFit="1" customWidth="1"/>
    <col min="10766" max="10766" width="13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2" width="13.7109375" customWidth="1"/>
    <col min="11013" max="11013" width="14.85546875" bestFit="1" customWidth="1"/>
    <col min="11014" max="11014" width="14.5703125" customWidth="1"/>
    <col min="11015" max="11015" width="15.140625" customWidth="1"/>
    <col min="11016" max="11018" width="13.5703125" customWidth="1"/>
    <col min="11019" max="11021" width="14.85546875" bestFit="1" customWidth="1"/>
    <col min="11022" max="11022" width="13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8" width="13.7109375" customWidth="1"/>
    <col min="11269" max="11269" width="14.85546875" bestFit="1" customWidth="1"/>
    <col min="11270" max="11270" width="14.5703125" customWidth="1"/>
    <col min="11271" max="11271" width="15.140625" customWidth="1"/>
    <col min="11272" max="11274" width="13.5703125" customWidth="1"/>
    <col min="11275" max="11277" width="14.85546875" bestFit="1" customWidth="1"/>
    <col min="11278" max="11278" width="13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4" width="13.7109375" customWidth="1"/>
    <col min="11525" max="11525" width="14.85546875" bestFit="1" customWidth="1"/>
    <col min="11526" max="11526" width="14.5703125" customWidth="1"/>
    <col min="11527" max="11527" width="15.140625" customWidth="1"/>
    <col min="11528" max="11530" width="13.5703125" customWidth="1"/>
    <col min="11531" max="11533" width="14.85546875" bestFit="1" customWidth="1"/>
    <col min="11534" max="11534" width="13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0" width="13.7109375" customWidth="1"/>
    <col min="11781" max="11781" width="14.85546875" bestFit="1" customWidth="1"/>
    <col min="11782" max="11782" width="14.5703125" customWidth="1"/>
    <col min="11783" max="11783" width="15.140625" customWidth="1"/>
    <col min="11784" max="11786" width="13.5703125" customWidth="1"/>
    <col min="11787" max="11789" width="14.85546875" bestFit="1" customWidth="1"/>
    <col min="11790" max="11790" width="13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6" width="13.7109375" customWidth="1"/>
    <col min="12037" max="12037" width="14.85546875" bestFit="1" customWidth="1"/>
    <col min="12038" max="12038" width="14.5703125" customWidth="1"/>
    <col min="12039" max="12039" width="15.140625" customWidth="1"/>
    <col min="12040" max="12042" width="13.5703125" customWidth="1"/>
    <col min="12043" max="12045" width="14.85546875" bestFit="1" customWidth="1"/>
    <col min="12046" max="12046" width="13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2" width="13.7109375" customWidth="1"/>
    <col min="12293" max="12293" width="14.85546875" bestFit="1" customWidth="1"/>
    <col min="12294" max="12294" width="14.5703125" customWidth="1"/>
    <col min="12295" max="12295" width="15.140625" customWidth="1"/>
    <col min="12296" max="12298" width="13.5703125" customWidth="1"/>
    <col min="12299" max="12301" width="14.85546875" bestFit="1" customWidth="1"/>
    <col min="12302" max="12302" width="13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8" width="13.7109375" customWidth="1"/>
    <col min="12549" max="12549" width="14.85546875" bestFit="1" customWidth="1"/>
    <col min="12550" max="12550" width="14.5703125" customWidth="1"/>
    <col min="12551" max="12551" width="15.140625" customWidth="1"/>
    <col min="12552" max="12554" width="13.5703125" customWidth="1"/>
    <col min="12555" max="12557" width="14.85546875" bestFit="1" customWidth="1"/>
    <col min="12558" max="12558" width="13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4" width="13.7109375" customWidth="1"/>
    <col min="12805" max="12805" width="14.85546875" bestFit="1" customWidth="1"/>
    <col min="12806" max="12806" width="14.5703125" customWidth="1"/>
    <col min="12807" max="12807" width="15.140625" customWidth="1"/>
    <col min="12808" max="12810" width="13.5703125" customWidth="1"/>
    <col min="12811" max="12813" width="14.85546875" bestFit="1" customWidth="1"/>
    <col min="12814" max="12814" width="13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0" width="13.7109375" customWidth="1"/>
    <col min="13061" max="13061" width="14.85546875" bestFit="1" customWidth="1"/>
    <col min="13062" max="13062" width="14.5703125" customWidth="1"/>
    <col min="13063" max="13063" width="15.140625" customWidth="1"/>
    <col min="13064" max="13066" width="13.5703125" customWidth="1"/>
    <col min="13067" max="13069" width="14.85546875" bestFit="1" customWidth="1"/>
    <col min="13070" max="13070" width="13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6" width="13.7109375" customWidth="1"/>
    <col min="13317" max="13317" width="14.85546875" bestFit="1" customWidth="1"/>
    <col min="13318" max="13318" width="14.5703125" customWidth="1"/>
    <col min="13319" max="13319" width="15.140625" customWidth="1"/>
    <col min="13320" max="13322" width="13.5703125" customWidth="1"/>
    <col min="13323" max="13325" width="14.85546875" bestFit="1" customWidth="1"/>
    <col min="13326" max="13326" width="13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2" width="13.7109375" customWidth="1"/>
    <col min="13573" max="13573" width="14.85546875" bestFit="1" customWidth="1"/>
    <col min="13574" max="13574" width="14.5703125" customWidth="1"/>
    <col min="13575" max="13575" width="15.140625" customWidth="1"/>
    <col min="13576" max="13578" width="13.5703125" customWidth="1"/>
    <col min="13579" max="13581" width="14.85546875" bestFit="1" customWidth="1"/>
    <col min="13582" max="13582" width="13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8" width="13.7109375" customWidth="1"/>
    <col min="13829" max="13829" width="14.85546875" bestFit="1" customWidth="1"/>
    <col min="13830" max="13830" width="14.5703125" customWidth="1"/>
    <col min="13831" max="13831" width="15.140625" customWidth="1"/>
    <col min="13832" max="13834" width="13.5703125" customWidth="1"/>
    <col min="13835" max="13837" width="14.85546875" bestFit="1" customWidth="1"/>
    <col min="13838" max="13838" width="13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4" width="13.7109375" customWidth="1"/>
    <col min="14085" max="14085" width="14.85546875" bestFit="1" customWidth="1"/>
    <col min="14086" max="14086" width="14.5703125" customWidth="1"/>
    <col min="14087" max="14087" width="15.140625" customWidth="1"/>
    <col min="14088" max="14090" width="13.5703125" customWidth="1"/>
    <col min="14091" max="14093" width="14.85546875" bestFit="1" customWidth="1"/>
    <col min="14094" max="14094" width="13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0" width="13.7109375" customWidth="1"/>
    <col min="14341" max="14341" width="14.85546875" bestFit="1" customWidth="1"/>
    <col min="14342" max="14342" width="14.5703125" customWidth="1"/>
    <col min="14343" max="14343" width="15.140625" customWidth="1"/>
    <col min="14344" max="14346" width="13.5703125" customWidth="1"/>
    <col min="14347" max="14349" width="14.85546875" bestFit="1" customWidth="1"/>
    <col min="14350" max="14350" width="13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6" width="13.7109375" customWidth="1"/>
    <col min="14597" max="14597" width="14.85546875" bestFit="1" customWidth="1"/>
    <col min="14598" max="14598" width="14.5703125" customWidth="1"/>
    <col min="14599" max="14599" width="15.140625" customWidth="1"/>
    <col min="14600" max="14602" width="13.5703125" customWidth="1"/>
    <col min="14603" max="14605" width="14.85546875" bestFit="1" customWidth="1"/>
    <col min="14606" max="14606" width="13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2" width="13.7109375" customWidth="1"/>
    <col min="14853" max="14853" width="14.85546875" bestFit="1" customWidth="1"/>
    <col min="14854" max="14854" width="14.5703125" customWidth="1"/>
    <col min="14855" max="14855" width="15.140625" customWidth="1"/>
    <col min="14856" max="14858" width="13.5703125" customWidth="1"/>
    <col min="14859" max="14861" width="14.85546875" bestFit="1" customWidth="1"/>
    <col min="14862" max="14862" width="13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8" width="13.7109375" customWidth="1"/>
    <col min="15109" max="15109" width="14.85546875" bestFit="1" customWidth="1"/>
    <col min="15110" max="15110" width="14.5703125" customWidth="1"/>
    <col min="15111" max="15111" width="15.140625" customWidth="1"/>
    <col min="15112" max="15114" width="13.5703125" customWidth="1"/>
    <col min="15115" max="15117" width="14.85546875" bestFit="1" customWidth="1"/>
    <col min="15118" max="15118" width="13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4" width="13.7109375" customWidth="1"/>
    <col min="15365" max="15365" width="14.85546875" bestFit="1" customWidth="1"/>
    <col min="15366" max="15366" width="14.5703125" customWidth="1"/>
    <col min="15367" max="15367" width="15.140625" customWidth="1"/>
    <col min="15368" max="15370" width="13.5703125" customWidth="1"/>
    <col min="15371" max="15373" width="14.85546875" bestFit="1" customWidth="1"/>
    <col min="15374" max="15374" width="13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0" width="13.7109375" customWidth="1"/>
    <col min="15621" max="15621" width="14.85546875" bestFit="1" customWidth="1"/>
    <col min="15622" max="15622" width="14.5703125" customWidth="1"/>
    <col min="15623" max="15623" width="15.140625" customWidth="1"/>
    <col min="15624" max="15626" width="13.5703125" customWidth="1"/>
    <col min="15627" max="15629" width="14.85546875" bestFit="1" customWidth="1"/>
    <col min="15630" max="15630" width="13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6" width="13.7109375" customWidth="1"/>
    <col min="15877" max="15877" width="14.85546875" bestFit="1" customWidth="1"/>
    <col min="15878" max="15878" width="14.5703125" customWidth="1"/>
    <col min="15879" max="15879" width="15.140625" customWidth="1"/>
    <col min="15880" max="15882" width="13.5703125" customWidth="1"/>
    <col min="15883" max="15885" width="14.85546875" bestFit="1" customWidth="1"/>
    <col min="15886" max="15886" width="13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2" width="13.7109375" customWidth="1"/>
    <col min="16133" max="16133" width="14.85546875" bestFit="1" customWidth="1"/>
    <col min="16134" max="16134" width="14.5703125" customWidth="1"/>
    <col min="16135" max="16135" width="15.140625" customWidth="1"/>
    <col min="16136" max="16138" width="13.5703125" customWidth="1"/>
    <col min="16139" max="16141" width="14.85546875" bestFit="1" customWidth="1"/>
    <col min="16142" max="16142" width="13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48" t="s">
        <v>53</v>
      </c>
      <c r="K8" s="188" t="s">
        <v>155</v>
      </c>
      <c r="L8" s="189"/>
    </row>
    <row r="10" spans="1:19" x14ac:dyDescent="0.25">
      <c r="A10" s="190" t="s">
        <v>0</v>
      </c>
      <c r="B10" s="190"/>
      <c r="C10" s="190"/>
      <c r="D10" s="190"/>
      <c r="E10" s="190"/>
      <c r="F10" s="190"/>
      <c r="G10" s="190"/>
      <c r="H10" s="190"/>
      <c r="I10" s="190"/>
      <c r="J10" s="190"/>
      <c r="K10" s="190"/>
      <c r="L10" s="190"/>
      <c r="M10" s="49"/>
      <c r="N10" s="49"/>
      <c r="O10" s="49"/>
      <c r="P10" s="49"/>
      <c r="Q10" s="49"/>
      <c r="R10" s="49"/>
      <c r="S10" s="49"/>
    </row>
    <row r="11" spans="1:19" x14ac:dyDescent="0.25">
      <c r="A11" s="191" t="s">
        <v>54</v>
      </c>
      <c r="B11" s="191"/>
      <c r="C11" s="191"/>
      <c r="D11" s="191"/>
      <c r="E11" s="191"/>
      <c r="F11" s="191"/>
      <c r="G11" s="191"/>
      <c r="H11" s="191"/>
      <c r="I11" s="191"/>
      <c r="J11" s="191"/>
      <c r="K11" s="191"/>
      <c r="L11" s="191"/>
      <c r="M11" s="49"/>
      <c r="N11" s="49"/>
      <c r="O11" s="49"/>
      <c r="P11" s="49"/>
      <c r="Q11" s="49"/>
      <c r="R11" s="49"/>
      <c r="S11" s="49"/>
    </row>
    <row r="12" spans="1:19" x14ac:dyDescent="0.25">
      <c r="A12" s="192" t="s">
        <v>55</v>
      </c>
      <c r="B12" s="191"/>
      <c r="C12" s="191"/>
      <c r="D12" s="191"/>
      <c r="E12" s="191"/>
      <c r="F12" s="191"/>
      <c r="G12" s="191"/>
      <c r="H12" s="191"/>
      <c r="I12" s="191"/>
      <c r="J12" s="191"/>
      <c r="K12" s="191"/>
      <c r="L12" s="191"/>
      <c r="M12" s="49"/>
      <c r="N12" s="49"/>
      <c r="O12" s="49"/>
      <c r="P12" s="49"/>
      <c r="Q12" s="49"/>
      <c r="R12" s="49"/>
      <c r="S12" s="49"/>
    </row>
    <row r="13" spans="1:19" x14ac:dyDescent="0.25">
      <c r="A13" s="137"/>
      <c r="B13" s="137"/>
      <c r="C13" s="137"/>
      <c r="D13" s="137"/>
      <c r="E13" s="137"/>
      <c r="F13" s="137"/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137"/>
      <c r="R13" s="137"/>
      <c r="S13" s="137"/>
    </row>
    <row r="14" spans="1:19" ht="15.75" x14ac:dyDescent="0.25">
      <c r="A14" s="193" t="s">
        <v>172</v>
      </c>
      <c r="B14" s="193"/>
      <c r="C14" s="193"/>
      <c r="D14" s="193"/>
      <c r="E14" s="193"/>
      <c r="F14" s="193"/>
      <c r="G14" s="193"/>
      <c r="H14" s="193"/>
      <c r="I14" s="193"/>
      <c r="J14" s="193"/>
      <c r="K14" s="193"/>
      <c r="L14" s="193"/>
      <c r="M14" s="50"/>
      <c r="N14" s="50"/>
      <c r="O14" s="50"/>
      <c r="P14" s="50"/>
      <c r="Q14" s="50"/>
      <c r="R14" s="50"/>
      <c r="S14" s="50"/>
    </row>
    <row r="15" spans="1:19" ht="30.75" customHeight="1" x14ac:dyDescent="0.25">
      <c r="A15" s="170" t="s">
        <v>56</v>
      </c>
      <c r="B15" s="170" t="s">
        <v>57</v>
      </c>
      <c r="C15" s="195" t="s">
        <v>109</v>
      </c>
      <c r="D15" s="195"/>
      <c r="E15" s="195" t="s">
        <v>110</v>
      </c>
      <c r="F15" s="195"/>
      <c r="G15" s="195" t="s">
        <v>111</v>
      </c>
      <c r="H15" s="195"/>
      <c r="I15" s="195" t="s">
        <v>112</v>
      </c>
      <c r="J15" s="195"/>
      <c r="M15" s="137"/>
      <c r="N15" s="191"/>
      <c r="O15" s="191"/>
      <c r="P15" s="191"/>
      <c r="Q15" s="191"/>
      <c r="R15" s="191"/>
      <c r="S15" s="191"/>
    </row>
    <row r="16" spans="1:19" x14ac:dyDescent="0.25">
      <c r="A16" s="171"/>
      <c r="B16" s="144"/>
      <c r="C16" s="171" t="s">
        <v>58</v>
      </c>
      <c r="D16" s="171" t="s">
        <v>14</v>
      </c>
      <c r="E16" s="171" t="s">
        <v>58</v>
      </c>
      <c r="F16" s="171" t="s">
        <v>14</v>
      </c>
      <c r="G16" s="171" t="s">
        <v>58</v>
      </c>
      <c r="H16" s="171" t="s">
        <v>14</v>
      </c>
      <c r="I16" s="171" t="s">
        <v>58</v>
      </c>
      <c r="J16" s="171" t="s">
        <v>14</v>
      </c>
      <c r="M16" s="53"/>
      <c r="N16" s="137"/>
      <c r="O16" s="53"/>
      <c r="P16" s="137"/>
      <c r="Q16" s="53"/>
      <c r="R16" s="137"/>
      <c r="S16" s="53"/>
    </row>
    <row r="17" spans="1:19" x14ac:dyDescent="0.25">
      <c r="A17" s="171"/>
      <c r="B17" s="144" t="s">
        <v>59</v>
      </c>
      <c r="C17" s="171"/>
      <c r="D17" s="171"/>
      <c r="E17" s="171"/>
      <c r="F17" s="171"/>
      <c r="G17" s="171"/>
      <c r="H17" s="171"/>
      <c r="I17" s="171"/>
      <c r="J17" s="171"/>
      <c r="M17" s="53"/>
      <c r="N17" s="137"/>
      <c r="O17" s="53"/>
      <c r="P17" s="137"/>
      <c r="Q17" s="53"/>
      <c r="R17" s="137"/>
      <c r="S17" s="53"/>
    </row>
    <row r="18" spans="1:19" x14ac:dyDescent="0.25">
      <c r="A18" s="173" t="s">
        <v>18</v>
      </c>
      <c r="B18" s="144" t="s">
        <v>60</v>
      </c>
      <c r="C18" s="145">
        <v>3985581.27</v>
      </c>
      <c r="D18" s="145">
        <v>3442190.41</v>
      </c>
      <c r="E18" s="145">
        <v>3985581.27</v>
      </c>
      <c r="F18" s="145">
        <v>3499181.9</v>
      </c>
      <c r="G18" s="62">
        <v>3985581.27</v>
      </c>
      <c r="H18" s="145">
        <v>3551627.27</v>
      </c>
      <c r="I18" s="62">
        <v>3985581.27</v>
      </c>
      <c r="J18" s="145">
        <f>3946986.7-399869.63</f>
        <v>3547117.0700000003</v>
      </c>
    </row>
    <row r="19" spans="1:19" x14ac:dyDescent="0.25">
      <c r="A19" s="173"/>
      <c r="B19" s="144" t="s">
        <v>154</v>
      </c>
      <c r="C19" s="145">
        <v>0</v>
      </c>
      <c r="D19" s="145">
        <v>0</v>
      </c>
      <c r="E19" s="145">
        <v>0</v>
      </c>
      <c r="F19" s="145">
        <v>0</v>
      </c>
      <c r="G19" s="145"/>
      <c r="H19" s="145"/>
      <c r="I19" s="145">
        <v>0</v>
      </c>
      <c r="J19" s="145"/>
    </row>
    <row r="20" spans="1:19" x14ac:dyDescent="0.25">
      <c r="A20" s="173"/>
      <c r="B20" s="144" t="s">
        <v>61</v>
      </c>
      <c r="C20" s="145">
        <v>0</v>
      </c>
      <c r="D20" s="145">
        <v>387999.9</v>
      </c>
      <c r="E20" s="145">
        <v>0</v>
      </c>
      <c r="F20" s="145">
        <v>394552.58</v>
      </c>
      <c r="G20" s="145"/>
      <c r="H20" s="145">
        <v>400276.26</v>
      </c>
      <c r="I20" s="145">
        <v>0</v>
      </c>
      <c r="J20" s="145">
        <v>399869.63</v>
      </c>
    </row>
    <row r="21" spans="1:19" x14ac:dyDescent="0.25">
      <c r="A21" s="173"/>
      <c r="B21" s="144" t="s">
        <v>20</v>
      </c>
      <c r="C21" s="145">
        <f>SUM(C18:C20)</f>
        <v>3985581.27</v>
      </c>
      <c r="D21" s="145">
        <f t="shared" ref="D21:J21" si="0">SUM(D18:D20)</f>
        <v>3830190.31</v>
      </c>
      <c r="E21" s="145">
        <f t="shared" si="0"/>
        <v>3985581.27</v>
      </c>
      <c r="F21" s="145">
        <f t="shared" si="0"/>
        <v>3893734.48</v>
      </c>
      <c r="G21" s="145">
        <f t="shared" si="0"/>
        <v>3985581.27</v>
      </c>
      <c r="H21" s="145">
        <f t="shared" si="0"/>
        <v>3951903.5300000003</v>
      </c>
      <c r="I21" s="145">
        <f t="shared" si="0"/>
        <v>3985581.27</v>
      </c>
      <c r="J21" s="145">
        <f t="shared" si="0"/>
        <v>3946986.7</v>
      </c>
    </row>
    <row r="22" spans="1:19" x14ac:dyDescent="0.25">
      <c r="A22" s="147"/>
      <c r="B22" s="144"/>
      <c r="C22" s="146"/>
      <c r="D22" s="147"/>
      <c r="E22" s="148"/>
      <c r="F22" s="148"/>
      <c r="G22" s="147"/>
      <c r="H22" s="148"/>
      <c r="I22" s="147"/>
      <c r="J22" s="148"/>
    </row>
    <row r="23" spans="1:19" x14ac:dyDescent="0.25">
      <c r="A23" s="147"/>
      <c r="B23" s="144" t="s">
        <v>21</v>
      </c>
      <c r="C23" s="145"/>
      <c r="D23" s="145"/>
      <c r="E23" s="145"/>
      <c r="F23" s="145"/>
      <c r="G23" s="145"/>
      <c r="H23" s="145"/>
      <c r="I23" s="145"/>
      <c r="J23" s="145"/>
    </row>
    <row r="24" spans="1:19" x14ac:dyDescent="0.25">
      <c r="A24" s="176">
        <v>111</v>
      </c>
      <c r="B24" s="149" t="s">
        <v>22</v>
      </c>
      <c r="C24" s="175">
        <v>0</v>
      </c>
      <c r="D24" s="150">
        <v>0</v>
      </c>
      <c r="E24" s="175">
        <v>106000</v>
      </c>
      <c r="F24" s="150">
        <v>96455.75</v>
      </c>
      <c r="G24" s="175">
        <v>106000</v>
      </c>
      <c r="H24" s="150">
        <v>0</v>
      </c>
      <c r="I24" s="150">
        <v>106000</v>
      </c>
      <c r="J24" s="150">
        <v>107590.34</v>
      </c>
    </row>
    <row r="25" spans="1:19" x14ac:dyDescent="0.25">
      <c r="A25" s="176">
        <v>113</v>
      </c>
      <c r="B25" s="149" t="s">
        <v>62</v>
      </c>
      <c r="C25" s="175">
        <v>0</v>
      </c>
      <c r="D25" s="150">
        <v>0</v>
      </c>
      <c r="E25" s="175">
        <v>11825</v>
      </c>
      <c r="F25" s="150">
        <v>8643.16</v>
      </c>
      <c r="G25" s="175">
        <v>11825</v>
      </c>
      <c r="H25" s="150">
        <v>8638.1</v>
      </c>
      <c r="I25" s="150">
        <v>11825</v>
      </c>
      <c r="J25" s="150">
        <v>8966.74</v>
      </c>
    </row>
    <row r="26" spans="1:19" x14ac:dyDescent="0.25">
      <c r="A26" s="176">
        <v>122</v>
      </c>
      <c r="B26" s="149" t="s">
        <v>24</v>
      </c>
      <c r="C26" s="175">
        <v>0</v>
      </c>
      <c r="D26" s="150">
        <v>0</v>
      </c>
      <c r="E26" s="175">
        <v>64244.05</v>
      </c>
      <c r="F26" s="150">
        <v>0</v>
      </c>
      <c r="G26" s="175">
        <v>0</v>
      </c>
      <c r="H26" s="150">
        <v>0</v>
      </c>
      <c r="I26" s="150">
        <v>0</v>
      </c>
      <c r="J26" s="150">
        <v>4154.5</v>
      </c>
    </row>
    <row r="27" spans="1:19" x14ac:dyDescent="0.25">
      <c r="A27" s="176">
        <v>163</v>
      </c>
      <c r="B27" s="149" t="s">
        <v>25</v>
      </c>
      <c r="C27" s="175">
        <v>100000</v>
      </c>
      <c r="D27" s="150">
        <v>0</v>
      </c>
      <c r="E27" s="175">
        <v>0</v>
      </c>
      <c r="F27" s="150">
        <v>0</v>
      </c>
      <c r="G27" s="175">
        <v>304339.74</v>
      </c>
      <c r="H27" s="150">
        <v>0</v>
      </c>
      <c r="I27" s="150">
        <v>0</v>
      </c>
      <c r="J27" s="150">
        <v>19341.5</v>
      </c>
    </row>
    <row r="28" spans="1:19" x14ac:dyDescent="0.25">
      <c r="A28" s="176">
        <v>169</v>
      </c>
      <c r="B28" s="149" t="s">
        <v>171</v>
      </c>
      <c r="C28" s="175">
        <v>20000</v>
      </c>
      <c r="D28" s="150">
        <v>0</v>
      </c>
      <c r="E28" s="175">
        <v>0</v>
      </c>
      <c r="F28" s="150">
        <v>0</v>
      </c>
      <c r="G28" s="175">
        <v>1680</v>
      </c>
      <c r="H28" s="150">
        <v>0</v>
      </c>
      <c r="I28" s="150">
        <v>0</v>
      </c>
      <c r="J28" s="150">
        <v>1600</v>
      </c>
    </row>
    <row r="29" spans="1:19" x14ac:dyDescent="0.25">
      <c r="A29" s="176">
        <v>171</v>
      </c>
      <c r="B29" s="149" t="s">
        <v>64</v>
      </c>
      <c r="C29" s="175">
        <v>50000</v>
      </c>
      <c r="D29" s="150">
        <v>0</v>
      </c>
      <c r="E29" s="175">
        <v>0</v>
      </c>
      <c r="F29" s="150">
        <v>0</v>
      </c>
      <c r="G29" s="175">
        <v>7770</v>
      </c>
      <c r="H29" s="150">
        <v>0</v>
      </c>
      <c r="I29" s="150">
        <v>1260</v>
      </c>
      <c r="J29" s="150">
        <v>1300</v>
      </c>
    </row>
    <row r="30" spans="1:19" x14ac:dyDescent="0.25">
      <c r="A30" s="176">
        <v>174</v>
      </c>
      <c r="B30" s="149" t="s">
        <v>27</v>
      </c>
      <c r="C30" s="175">
        <v>53344.25</v>
      </c>
      <c r="D30" s="150">
        <v>0</v>
      </c>
      <c r="E30" s="175">
        <v>3344.25</v>
      </c>
      <c r="F30" s="150">
        <v>6520</v>
      </c>
      <c r="G30" s="175">
        <v>4761.75</v>
      </c>
      <c r="H30" s="150">
        <v>0</v>
      </c>
      <c r="I30" s="150">
        <v>4761.75</v>
      </c>
      <c r="J30" s="150">
        <v>3260</v>
      </c>
    </row>
    <row r="31" spans="1:19" x14ac:dyDescent="0.25">
      <c r="A31" s="176">
        <v>197</v>
      </c>
      <c r="B31" s="149" t="s">
        <v>29</v>
      </c>
      <c r="C31" s="175">
        <v>0</v>
      </c>
      <c r="D31" s="150">
        <v>0</v>
      </c>
      <c r="E31" s="175">
        <v>52000</v>
      </c>
      <c r="F31" s="150">
        <v>0</v>
      </c>
      <c r="G31" s="175">
        <v>52000</v>
      </c>
      <c r="H31" s="150">
        <v>52000</v>
      </c>
      <c r="I31" s="150">
        <v>52000</v>
      </c>
      <c r="J31" s="150">
        <v>52000</v>
      </c>
    </row>
    <row r="32" spans="1:19" x14ac:dyDescent="0.25">
      <c r="A32" s="176">
        <v>199</v>
      </c>
      <c r="B32" s="149" t="s">
        <v>30</v>
      </c>
      <c r="C32" s="175">
        <v>0</v>
      </c>
      <c r="D32" s="150">
        <v>0</v>
      </c>
      <c r="E32" s="175">
        <v>127225.9</v>
      </c>
      <c r="F32" s="150">
        <v>0</v>
      </c>
      <c r="G32" s="175">
        <v>51415.9</v>
      </c>
      <c r="H32" s="150">
        <v>43988.88</v>
      </c>
      <c r="I32" s="150">
        <v>51415.9</v>
      </c>
      <c r="J32" s="150">
        <v>86010.21</v>
      </c>
    </row>
    <row r="33" spans="1:12" x14ac:dyDescent="0.25">
      <c r="A33" s="176">
        <v>243</v>
      </c>
      <c r="B33" s="165" t="s">
        <v>86</v>
      </c>
      <c r="C33" s="175">
        <v>0</v>
      </c>
      <c r="D33" s="150">
        <v>0</v>
      </c>
      <c r="E33" s="175">
        <v>77602.259999999995</v>
      </c>
      <c r="F33" s="150">
        <v>0</v>
      </c>
      <c r="G33" s="175">
        <v>0</v>
      </c>
      <c r="H33" s="150">
        <v>112506.6</v>
      </c>
      <c r="I33" s="150">
        <v>0</v>
      </c>
      <c r="J33" s="150">
        <v>0</v>
      </c>
    </row>
    <row r="34" spans="1:12" x14ac:dyDescent="0.25">
      <c r="A34" s="176">
        <v>261</v>
      </c>
      <c r="B34" s="149" t="s">
        <v>33</v>
      </c>
      <c r="C34" s="175">
        <v>0</v>
      </c>
      <c r="D34" s="150">
        <v>0</v>
      </c>
      <c r="E34" s="175">
        <v>812953.74</v>
      </c>
      <c r="F34" s="150">
        <v>0</v>
      </c>
      <c r="G34" s="175">
        <v>0</v>
      </c>
      <c r="H34" s="150">
        <v>105279.67999999999</v>
      </c>
      <c r="I34" s="150">
        <v>0</v>
      </c>
      <c r="J34" s="150">
        <v>71517.990000000005</v>
      </c>
    </row>
    <row r="35" spans="1:12" x14ac:dyDescent="0.25">
      <c r="A35" s="176">
        <v>262</v>
      </c>
      <c r="B35" s="149" t="s">
        <v>34</v>
      </c>
      <c r="C35" s="175">
        <v>17000</v>
      </c>
      <c r="D35" s="150">
        <v>0</v>
      </c>
      <c r="E35" s="175">
        <v>0</v>
      </c>
      <c r="F35" s="150">
        <v>13195</v>
      </c>
      <c r="G35" s="175">
        <v>0</v>
      </c>
      <c r="H35" s="150">
        <v>0</v>
      </c>
      <c r="I35" s="150">
        <v>0</v>
      </c>
      <c r="J35" s="150">
        <v>0</v>
      </c>
    </row>
    <row r="36" spans="1:12" x14ac:dyDescent="0.25">
      <c r="A36" s="176">
        <v>266</v>
      </c>
      <c r="B36" s="149" t="s">
        <v>35</v>
      </c>
      <c r="C36" s="175">
        <v>0</v>
      </c>
      <c r="D36" s="150">
        <v>0</v>
      </c>
      <c r="E36" s="175">
        <v>278984.82</v>
      </c>
      <c r="F36" s="150">
        <v>0</v>
      </c>
      <c r="G36" s="175">
        <v>0</v>
      </c>
      <c r="H36" s="150">
        <v>0</v>
      </c>
      <c r="I36" s="150">
        <v>0</v>
      </c>
      <c r="J36" s="150">
        <v>117725.5</v>
      </c>
    </row>
    <row r="37" spans="1:12" x14ac:dyDescent="0.25">
      <c r="A37" s="176">
        <v>267</v>
      </c>
      <c r="B37" s="149" t="s">
        <v>36</v>
      </c>
      <c r="C37" s="175">
        <v>180000</v>
      </c>
      <c r="D37" s="150">
        <v>0</v>
      </c>
      <c r="E37" s="175">
        <v>0</v>
      </c>
      <c r="F37" s="150">
        <v>0</v>
      </c>
      <c r="G37" s="175">
        <v>0</v>
      </c>
      <c r="H37" s="150">
        <v>0</v>
      </c>
      <c r="I37" s="150">
        <v>0</v>
      </c>
      <c r="J37" s="150">
        <v>0</v>
      </c>
    </row>
    <row r="38" spans="1:12" x14ac:dyDescent="0.25">
      <c r="A38" s="176">
        <v>268</v>
      </c>
      <c r="B38" s="149" t="s">
        <v>37</v>
      </c>
      <c r="C38" s="175">
        <v>0</v>
      </c>
      <c r="D38" s="150">
        <v>0</v>
      </c>
      <c r="E38" s="175">
        <v>80808</v>
      </c>
      <c r="F38" s="150">
        <v>0</v>
      </c>
      <c r="G38" s="175">
        <v>0</v>
      </c>
      <c r="H38" s="150">
        <v>0</v>
      </c>
      <c r="I38" s="150">
        <v>0</v>
      </c>
      <c r="J38" s="150">
        <v>22102</v>
      </c>
    </row>
    <row r="39" spans="1:12" x14ac:dyDescent="0.25">
      <c r="A39" s="176">
        <v>269</v>
      </c>
      <c r="B39" s="149" t="s">
        <v>38</v>
      </c>
      <c r="C39" s="175">
        <v>10000</v>
      </c>
      <c r="D39" s="150">
        <v>0</v>
      </c>
      <c r="E39" s="175">
        <v>0</v>
      </c>
      <c r="F39" s="150">
        <v>0</v>
      </c>
      <c r="G39" s="175">
        <v>0</v>
      </c>
      <c r="H39" s="150">
        <v>0</v>
      </c>
      <c r="I39" s="150">
        <v>0</v>
      </c>
      <c r="J39" s="150">
        <v>0</v>
      </c>
    </row>
    <row r="40" spans="1:12" x14ac:dyDescent="0.25">
      <c r="A40" s="176">
        <v>292</v>
      </c>
      <c r="B40" s="149" t="s">
        <v>40</v>
      </c>
      <c r="C40" s="175">
        <v>0</v>
      </c>
      <c r="D40" s="150">
        <v>0</v>
      </c>
      <c r="E40" s="175">
        <v>84929.9</v>
      </c>
      <c r="F40" s="150">
        <v>0</v>
      </c>
      <c r="G40" s="175">
        <v>0</v>
      </c>
      <c r="H40" s="150">
        <v>8370</v>
      </c>
      <c r="I40" s="150">
        <v>0</v>
      </c>
      <c r="J40" s="150">
        <v>0</v>
      </c>
    </row>
    <row r="41" spans="1:12" x14ac:dyDescent="0.25">
      <c r="A41" s="176">
        <v>295</v>
      </c>
      <c r="B41" s="149" t="s">
        <v>41</v>
      </c>
      <c r="C41" s="175">
        <v>0</v>
      </c>
      <c r="D41" s="150">
        <v>0</v>
      </c>
      <c r="E41" s="175">
        <v>1891457.27</v>
      </c>
      <c r="F41" s="150">
        <v>0</v>
      </c>
      <c r="G41" s="175">
        <v>0</v>
      </c>
      <c r="H41" s="150">
        <v>1548399.28</v>
      </c>
      <c r="I41" s="150">
        <v>0</v>
      </c>
      <c r="J41" s="150">
        <v>735896.16</v>
      </c>
    </row>
    <row r="42" spans="1:12" x14ac:dyDescent="0.25">
      <c r="A42" s="176">
        <v>297</v>
      </c>
      <c r="B42" s="149" t="s">
        <v>42</v>
      </c>
      <c r="C42" s="175">
        <v>35000</v>
      </c>
      <c r="D42" s="150">
        <v>0</v>
      </c>
      <c r="E42" s="175">
        <v>6790.38</v>
      </c>
      <c r="F42" s="150">
        <v>0</v>
      </c>
      <c r="G42" s="175">
        <v>0</v>
      </c>
      <c r="H42" s="150">
        <v>0</v>
      </c>
      <c r="I42" s="150">
        <v>0</v>
      </c>
      <c r="J42" s="150">
        <v>4088.8</v>
      </c>
    </row>
    <row r="43" spans="1:12" x14ac:dyDescent="0.25">
      <c r="A43" s="176">
        <v>298</v>
      </c>
      <c r="B43" s="149" t="s">
        <v>43</v>
      </c>
      <c r="C43" s="175">
        <v>400000</v>
      </c>
      <c r="D43" s="150">
        <v>0</v>
      </c>
      <c r="E43" s="175">
        <v>0</v>
      </c>
      <c r="F43" s="150">
        <v>7275.01</v>
      </c>
      <c r="G43" s="175">
        <v>0</v>
      </c>
      <c r="H43" s="150">
        <v>0</v>
      </c>
      <c r="I43" s="150">
        <v>0</v>
      </c>
      <c r="J43" s="150">
        <v>32300.799999999999</v>
      </c>
    </row>
    <row r="44" spans="1:12" x14ac:dyDescent="0.25">
      <c r="A44" s="176">
        <v>299</v>
      </c>
      <c r="B44" s="149" t="s">
        <v>44</v>
      </c>
      <c r="C44" s="175">
        <v>300000</v>
      </c>
      <c r="D44" s="150">
        <v>0</v>
      </c>
      <c r="E44" s="175">
        <v>0</v>
      </c>
      <c r="F44" s="150">
        <v>4798</v>
      </c>
      <c r="G44" s="175">
        <v>0</v>
      </c>
      <c r="H44" s="150">
        <v>0</v>
      </c>
      <c r="I44" s="150">
        <v>0</v>
      </c>
      <c r="J44" s="150">
        <v>0</v>
      </c>
    </row>
    <row r="45" spans="1:12" x14ac:dyDescent="0.25">
      <c r="A45" s="176">
        <v>323</v>
      </c>
      <c r="B45" s="149" t="s">
        <v>45</v>
      </c>
      <c r="C45" s="175">
        <v>0</v>
      </c>
      <c r="D45" s="150">
        <v>0</v>
      </c>
      <c r="E45" s="175">
        <v>0</v>
      </c>
      <c r="F45" s="150">
        <v>0</v>
      </c>
      <c r="G45" s="175">
        <v>0</v>
      </c>
      <c r="H45" s="150">
        <v>0</v>
      </c>
      <c r="I45" s="150">
        <v>0</v>
      </c>
      <c r="J45" s="150">
        <v>0</v>
      </c>
    </row>
    <row r="46" spans="1:12" x14ac:dyDescent="0.25">
      <c r="A46" s="176"/>
      <c r="B46" s="177" t="s">
        <v>65</v>
      </c>
      <c r="C46" s="145">
        <f t="shared" ref="C46:J46" si="1">SUM(C24:C45)</f>
        <v>1165344.25</v>
      </c>
      <c r="D46" s="145">
        <f t="shared" si="1"/>
        <v>0</v>
      </c>
      <c r="E46" s="145">
        <f t="shared" si="1"/>
        <v>3598165.57</v>
      </c>
      <c r="F46" s="145">
        <f t="shared" si="1"/>
        <v>136886.92000000001</v>
      </c>
      <c r="G46" s="145">
        <f t="shared" si="1"/>
        <v>539792.39</v>
      </c>
      <c r="H46" s="145">
        <f t="shared" si="1"/>
        <v>1879182.54</v>
      </c>
      <c r="I46" s="145">
        <f t="shared" si="1"/>
        <v>227262.65</v>
      </c>
      <c r="J46" s="145">
        <f t="shared" si="1"/>
        <v>1267854.54</v>
      </c>
    </row>
    <row r="47" spans="1:12" x14ac:dyDescent="0.25">
      <c r="A47" s="147"/>
      <c r="B47" s="177" t="s">
        <v>66</v>
      </c>
      <c r="C47" s="145">
        <f t="shared" ref="C47:J47" si="2">+C46+C21</f>
        <v>5150925.5199999996</v>
      </c>
      <c r="D47" s="145">
        <f t="shared" si="2"/>
        <v>3830190.31</v>
      </c>
      <c r="E47" s="145">
        <f t="shared" si="2"/>
        <v>7583746.8399999999</v>
      </c>
      <c r="F47" s="145">
        <f t="shared" si="2"/>
        <v>4030621.4</v>
      </c>
      <c r="G47" s="145">
        <f t="shared" si="2"/>
        <v>4525373.66</v>
      </c>
      <c r="H47" s="145">
        <f t="shared" si="2"/>
        <v>5831086.0700000003</v>
      </c>
      <c r="I47" s="145">
        <f t="shared" si="2"/>
        <v>4212843.92</v>
      </c>
      <c r="J47" s="145">
        <f t="shared" si="2"/>
        <v>5214841.24</v>
      </c>
    </row>
    <row r="48" spans="1:12" x14ac:dyDescent="0.2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</row>
    <row r="49" spans="1:12" x14ac:dyDescent="0.2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</row>
    <row r="50" spans="1:12" x14ac:dyDescent="0.2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</row>
    <row r="51" spans="1:12" x14ac:dyDescent="0.25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</row>
    <row r="52" spans="1:12" x14ac:dyDescent="0.25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</row>
    <row r="53" spans="1:12" x14ac:dyDescent="0.25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</row>
    <row r="54" spans="1:12" x14ac:dyDescent="0.25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</row>
    <row r="55" spans="1:12" x14ac:dyDescent="0.25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</row>
    <row r="56" spans="1:12" x14ac:dyDescent="0.25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</row>
    <row r="57" spans="1:12" x14ac:dyDescent="0.25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</row>
    <row r="58" spans="1:12" x14ac:dyDescent="0.25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</row>
    <row r="59" spans="1:12" ht="16.5" customHeight="1" x14ac:dyDescent="0.25">
      <c r="A59" s="193" t="str">
        <f>+A14</f>
        <v>Programación y ejecucion del mes de mayo por tipo de gasto, año  2025, (Expresado en Quetzales)</v>
      </c>
      <c r="B59" s="193"/>
      <c r="C59" s="193"/>
      <c r="D59" s="193"/>
      <c r="E59" s="193"/>
      <c r="F59" s="193"/>
      <c r="G59" s="193"/>
      <c r="H59" s="193"/>
      <c r="I59" s="193"/>
      <c r="J59" s="193"/>
      <c r="K59" s="193"/>
      <c r="L59" s="193"/>
    </row>
    <row r="60" spans="1:12" ht="16.5" customHeight="1" x14ac:dyDescent="0.25">
      <c r="A60" s="171" t="s">
        <v>56</v>
      </c>
      <c r="B60" s="171" t="str">
        <f>+B15</f>
        <v>CATEGORIA DEL GASTO DE FUNCIONAMIENTO</v>
      </c>
      <c r="C60" s="194" t="s">
        <v>119</v>
      </c>
      <c r="D60" s="194"/>
      <c r="E60" s="194" t="s">
        <v>120</v>
      </c>
      <c r="F60" s="194"/>
      <c r="G60" s="194" t="s">
        <v>89</v>
      </c>
      <c r="H60" s="194"/>
      <c r="I60" s="194" t="s">
        <v>90</v>
      </c>
      <c r="J60" s="194"/>
    </row>
    <row r="61" spans="1:12" ht="15.75" customHeight="1" x14ac:dyDescent="0.25">
      <c r="A61" s="171"/>
      <c r="B61" s="144"/>
      <c r="C61" s="171" t="s">
        <v>58</v>
      </c>
      <c r="D61" s="171" t="s">
        <v>14</v>
      </c>
      <c r="E61" s="171" t="s">
        <v>58</v>
      </c>
      <c r="F61" s="171" t="s">
        <v>14</v>
      </c>
      <c r="G61" s="171" t="s">
        <v>58</v>
      </c>
      <c r="H61" s="171" t="s">
        <v>14</v>
      </c>
      <c r="I61" s="171" t="s">
        <v>58</v>
      </c>
      <c r="J61" s="171" t="s">
        <v>14</v>
      </c>
    </row>
    <row r="62" spans="1:12" ht="15.75" customHeight="1" x14ac:dyDescent="0.25">
      <c r="A62" s="173" t="s">
        <v>18</v>
      </c>
      <c r="B62" s="144" t="s">
        <v>59</v>
      </c>
      <c r="C62" s="145"/>
      <c r="D62" s="145"/>
      <c r="E62" s="145"/>
      <c r="F62" s="145"/>
      <c r="G62" s="145"/>
      <c r="H62" s="145"/>
      <c r="I62" s="145"/>
      <c r="J62" s="145"/>
    </row>
    <row r="63" spans="1:12" ht="15.75" customHeight="1" x14ac:dyDescent="0.25">
      <c r="A63" s="173"/>
      <c r="B63" s="144" t="s">
        <v>60</v>
      </c>
      <c r="C63" s="145">
        <v>3985581.27</v>
      </c>
      <c r="D63" s="145">
        <v>3571840.68</v>
      </c>
      <c r="E63" s="145">
        <v>3985581.27</v>
      </c>
      <c r="F63" s="145">
        <v>3574068.45</v>
      </c>
      <c r="G63" s="145"/>
      <c r="H63" s="145"/>
      <c r="I63" s="145"/>
      <c r="J63" s="145"/>
    </row>
    <row r="64" spans="1:12" ht="15.75" customHeight="1" x14ac:dyDescent="0.25">
      <c r="A64" s="173"/>
      <c r="B64" s="144" t="s">
        <v>154</v>
      </c>
      <c r="C64" s="145"/>
      <c r="D64" s="145">
        <v>0</v>
      </c>
      <c r="E64" s="145"/>
      <c r="F64" s="145"/>
      <c r="G64" s="145"/>
      <c r="H64" s="145"/>
      <c r="I64" s="145"/>
      <c r="J64" s="145"/>
    </row>
    <row r="65" spans="1:10" ht="15.75" customHeight="1" x14ac:dyDescent="0.25">
      <c r="A65" s="173"/>
      <c r="B65" s="144" t="s">
        <v>61</v>
      </c>
      <c r="C65" s="145"/>
      <c r="D65" s="145">
        <v>402550.66</v>
      </c>
      <c r="E65" s="145"/>
      <c r="F65" s="145">
        <v>402616.11</v>
      </c>
      <c r="G65" s="145"/>
      <c r="H65" s="145"/>
      <c r="I65" s="145"/>
      <c r="J65" s="145"/>
    </row>
    <row r="66" spans="1:10" ht="15.75" customHeight="1" x14ac:dyDescent="0.25">
      <c r="A66" s="173"/>
      <c r="B66" s="144" t="s">
        <v>20</v>
      </c>
      <c r="C66" s="145">
        <f>SUM(C63:C65)</f>
        <v>3985581.27</v>
      </c>
      <c r="D66" s="145">
        <f t="shared" ref="D66:J66" si="3">SUM(D63:D65)</f>
        <v>3974391.3400000003</v>
      </c>
      <c r="E66" s="145">
        <f t="shared" si="3"/>
        <v>3985581.27</v>
      </c>
      <c r="F66" s="145">
        <f t="shared" si="3"/>
        <v>3976684.56</v>
      </c>
      <c r="G66" s="145">
        <f t="shared" si="3"/>
        <v>0</v>
      </c>
      <c r="H66" s="145">
        <f t="shared" si="3"/>
        <v>0</v>
      </c>
      <c r="I66" s="145">
        <f t="shared" si="3"/>
        <v>0</v>
      </c>
      <c r="J66" s="145">
        <f t="shared" si="3"/>
        <v>0</v>
      </c>
    </row>
    <row r="67" spans="1:10" ht="15.75" customHeight="1" x14ac:dyDescent="0.25">
      <c r="A67" s="147"/>
      <c r="B67" s="144"/>
      <c r="C67" s="147"/>
      <c r="D67" s="147"/>
      <c r="E67" s="147"/>
      <c r="F67" s="148"/>
      <c r="G67" s="148"/>
      <c r="H67" s="148"/>
      <c r="I67" s="148"/>
      <c r="J67" s="148"/>
    </row>
    <row r="68" spans="1:10" ht="15.75" customHeight="1" x14ac:dyDescent="0.25">
      <c r="A68" s="147"/>
      <c r="B68" s="144" t="s">
        <v>21</v>
      </c>
      <c r="C68" s="145"/>
      <c r="D68" s="145"/>
      <c r="E68" s="145"/>
      <c r="F68" s="145"/>
      <c r="G68" s="145"/>
      <c r="H68" s="145"/>
      <c r="I68" s="145"/>
      <c r="J68" s="145"/>
    </row>
    <row r="69" spans="1:10" ht="15" customHeight="1" x14ac:dyDescent="0.25">
      <c r="A69" s="176">
        <v>111</v>
      </c>
      <c r="B69" s="149" t="s">
        <v>22</v>
      </c>
      <c r="C69" s="62">
        <v>106000</v>
      </c>
      <c r="D69" s="150">
        <v>108453.52</v>
      </c>
      <c r="E69" s="62">
        <v>106000</v>
      </c>
      <c r="F69" s="150">
        <v>106384.31</v>
      </c>
      <c r="G69" s="150"/>
      <c r="H69" s="150"/>
      <c r="I69" s="150"/>
      <c r="J69" s="150"/>
    </row>
    <row r="70" spans="1:10" ht="15" customHeight="1" x14ac:dyDescent="0.25">
      <c r="A70" s="176">
        <v>113</v>
      </c>
      <c r="B70" s="149" t="s">
        <v>62</v>
      </c>
      <c r="C70" s="62">
        <v>11825</v>
      </c>
      <c r="D70" s="150">
        <v>8811.18</v>
      </c>
      <c r="E70" s="62">
        <v>11825</v>
      </c>
      <c r="F70" s="150">
        <v>14256.06</v>
      </c>
      <c r="G70" s="150"/>
      <c r="H70" s="150"/>
      <c r="I70" s="150"/>
      <c r="J70" s="150"/>
    </row>
    <row r="71" spans="1:10" ht="15" customHeight="1" x14ac:dyDescent="0.25">
      <c r="A71" s="176">
        <v>122</v>
      </c>
      <c r="B71" s="149" t="s">
        <v>24</v>
      </c>
      <c r="C71" s="62">
        <v>0</v>
      </c>
      <c r="D71" s="150">
        <v>9914.5</v>
      </c>
      <c r="E71" s="62">
        <v>0</v>
      </c>
      <c r="F71" s="150">
        <v>43465</v>
      </c>
      <c r="G71" s="150"/>
      <c r="H71" s="150"/>
      <c r="I71" s="150"/>
      <c r="J71" s="150"/>
    </row>
    <row r="72" spans="1:10" ht="15" customHeight="1" x14ac:dyDescent="0.25">
      <c r="A72" s="176">
        <v>163</v>
      </c>
      <c r="B72" s="149" t="s">
        <v>25</v>
      </c>
      <c r="C72" s="62">
        <v>152397.82999999999</v>
      </c>
      <c r="D72" s="150">
        <v>110746</v>
      </c>
      <c r="E72" s="62">
        <v>25132.32</v>
      </c>
      <c r="F72" s="150">
        <v>67830</v>
      </c>
      <c r="G72" s="150"/>
      <c r="H72" s="150"/>
      <c r="I72" s="150"/>
      <c r="J72" s="150"/>
    </row>
    <row r="73" spans="1:10" ht="15" customHeight="1" x14ac:dyDescent="0.25">
      <c r="A73" s="176">
        <v>169</v>
      </c>
      <c r="B73" s="149" t="s">
        <v>173</v>
      </c>
      <c r="C73" s="62">
        <v>19032.3</v>
      </c>
      <c r="D73" s="150">
        <v>0</v>
      </c>
      <c r="E73" s="62">
        <v>0</v>
      </c>
      <c r="F73" s="150">
        <v>0</v>
      </c>
      <c r="G73" s="150"/>
      <c r="H73" s="150"/>
      <c r="I73" s="150"/>
      <c r="J73" s="150"/>
    </row>
    <row r="74" spans="1:10" ht="15" customHeight="1" x14ac:dyDescent="0.25">
      <c r="A74" s="176">
        <v>171</v>
      </c>
      <c r="B74" s="149" t="s">
        <v>64</v>
      </c>
      <c r="C74" s="62">
        <v>1260</v>
      </c>
      <c r="D74" s="150">
        <v>24000</v>
      </c>
      <c r="E74" s="62">
        <v>1260</v>
      </c>
      <c r="F74" s="150">
        <v>1300</v>
      </c>
      <c r="G74" s="150"/>
      <c r="H74" s="150"/>
      <c r="I74" s="150"/>
      <c r="J74" s="150"/>
    </row>
    <row r="75" spans="1:10" ht="15" customHeight="1" x14ac:dyDescent="0.25">
      <c r="A75" s="176">
        <v>174</v>
      </c>
      <c r="B75" s="149" t="s">
        <v>27</v>
      </c>
      <c r="C75" s="62">
        <v>28386.75</v>
      </c>
      <c r="D75" s="150">
        <v>5510</v>
      </c>
      <c r="E75" s="62">
        <v>4761.75</v>
      </c>
      <c r="F75" s="150">
        <v>4160</v>
      </c>
      <c r="G75" s="150"/>
      <c r="H75" s="150"/>
      <c r="I75" s="150"/>
      <c r="J75" s="150"/>
    </row>
    <row r="76" spans="1:10" ht="15" customHeight="1" x14ac:dyDescent="0.25">
      <c r="A76" s="176">
        <v>197</v>
      </c>
      <c r="B76" s="149" t="s">
        <v>29</v>
      </c>
      <c r="C76" s="62">
        <v>52000</v>
      </c>
      <c r="D76" s="150">
        <v>52000</v>
      </c>
      <c r="E76" s="62">
        <v>52000</v>
      </c>
      <c r="F76" s="150">
        <v>52000</v>
      </c>
      <c r="G76" s="150"/>
      <c r="H76" s="150"/>
      <c r="I76" s="150"/>
      <c r="J76" s="150"/>
    </row>
    <row r="77" spans="1:10" ht="15" customHeight="1" x14ac:dyDescent="0.25">
      <c r="A77" s="176">
        <v>199</v>
      </c>
      <c r="B77" s="149" t="s">
        <v>30</v>
      </c>
      <c r="C77" s="62">
        <v>61415.9</v>
      </c>
      <c r="D77" s="150">
        <v>40629.72</v>
      </c>
      <c r="E77" s="62">
        <v>51415.9</v>
      </c>
      <c r="F77" s="150">
        <v>62544.72</v>
      </c>
      <c r="G77" s="150"/>
      <c r="H77" s="150"/>
      <c r="I77" s="150"/>
      <c r="J77" s="150"/>
    </row>
    <row r="78" spans="1:10" ht="15" customHeight="1" x14ac:dyDescent="0.25">
      <c r="A78" s="176">
        <v>243</v>
      </c>
      <c r="B78" s="165" t="s">
        <v>86</v>
      </c>
      <c r="C78" s="62">
        <v>77108.98</v>
      </c>
      <c r="D78" s="150">
        <v>0</v>
      </c>
      <c r="E78" s="62">
        <v>0</v>
      </c>
      <c r="F78" s="150">
        <v>0</v>
      </c>
      <c r="G78" s="150"/>
      <c r="H78" s="150"/>
      <c r="I78" s="150"/>
      <c r="J78" s="150"/>
    </row>
    <row r="79" spans="1:10" ht="15" customHeight="1" x14ac:dyDescent="0.25">
      <c r="A79" s="176">
        <v>261</v>
      </c>
      <c r="B79" s="149" t="s">
        <v>33</v>
      </c>
      <c r="C79" s="62">
        <v>23461.200000000001</v>
      </c>
      <c r="D79" s="150">
        <v>88377.94</v>
      </c>
      <c r="E79" s="62">
        <v>0</v>
      </c>
      <c r="F79" s="150">
        <v>72500.399999999994</v>
      </c>
      <c r="G79" s="150"/>
      <c r="H79" s="150"/>
      <c r="I79" s="150"/>
      <c r="J79" s="150"/>
    </row>
    <row r="80" spans="1:10" ht="15" customHeight="1" x14ac:dyDescent="0.25">
      <c r="A80" s="176">
        <v>262</v>
      </c>
      <c r="B80" s="149" t="s">
        <v>34</v>
      </c>
      <c r="C80" s="62">
        <v>0</v>
      </c>
      <c r="D80" s="150">
        <v>0</v>
      </c>
      <c r="E80" s="62">
        <v>0</v>
      </c>
      <c r="F80" s="150">
        <v>0</v>
      </c>
      <c r="G80" s="150"/>
      <c r="H80" s="150"/>
      <c r="I80" s="150"/>
      <c r="J80" s="150"/>
    </row>
    <row r="81" spans="1:12" ht="15" customHeight="1" x14ac:dyDescent="0.25">
      <c r="A81" s="176">
        <v>266</v>
      </c>
      <c r="B81" s="149" t="s">
        <v>35</v>
      </c>
      <c r="C81" s="62">
        <v>437663.32</v>
      </c>
      <c r="D81" s="150">
        <v>14800</v>
      </c>
      <c r="E81" s="62">
        <v>74088</v>
      </c>
      <c r="F81" s="150">
        <v>202835.43</v>
      </c>
      <c r="G81" s="150"/>
      <c r="H81" s="150"/>
      <c r="I81" s="150"/>
      <c r="J81" s="150"/>
    </row>
    <row r="82" spans="1:12" ht="15" customHeight="1" x14ac:dyDescent="0.25">
      <c r="A82" s="176">
        <v>267</v>
      </c>
      <c r="B82" s="149" t="s">
        <v>36</v>
      </c>
      <c r="C82" s="62">
        <v>0</v>
      </c>
      <c r="D82" s="150">
        <v>0</v>
      </c>
      <c r="E82" s="62">
        <v>0</v>
      </c>
      <c r="F82" s="150">
        <v>76513.820000000007</v>
      </c>
      <c r="G82" s="150"/>
      <c r="H82" s="150"/>
      <c r="I82" s="150"/>
      <c r="J82" s="150"/>
    </row>
    <row r="83" spans="1:12" ht="15" customHeight="1" x14ac:dyDescent="0.25">
      <c r="A83" s="176">
        <v>268</v>
      </c>
      <c r="B83" s="149" t="s">
        <v>37</v>
      </c>
      <c r="C83" s="62">
        <v>63856</v>
      </c>
      <c r="D83" s="150">
        <v>0</v>
      </c>
      <c r="E83" s="62">
        <v>0</v>
      </c>
      <c r="F83" s="150">
        <v>77035</v>
      </c>
      <c r="G83" s="150"/>
      <c r="H83" s="150"/>
      <c r="I83" s="150"/>
      <c r="J83" s="150"/>
    </row>
    <row r="84" spans="1:12" ht="15" customHeight="1" x14ac:dyDescent="0.25">
      <c r="A84" s="176">
        <v>269</v>
      </c>
      <c r="B84" s="149" t="s">
        <v>38</v>
      </c>
      <c r="C84" s="62">
        <v>0</v>
      </c>
      <c r="D84" s="150">
        <v>0</v>
      </c>
      <c r="E84" s="62">
        <v>0</v>
      </c>
      <c r="F84" s="150">
        <v>1350</v>
      </c>
      <c r="G84" s="150"/>
      <c r="H84" s="150"/>
      <c r="I84" s="150"/>
      <c r="J84" s="150"/>
    </row>
    <row r="85" spans="1:12" ht="15" customHeight="1" x14ac:dyDescent="0.25">
      <c r="A85" s="176">
        <v>292</v>
      </c>
      <c r="B85" s="149" t="s">
        <v>40</v>
      </c>
      <c r="C85" s="62">
        <v>131264.51</v>
      </c>
      <c r="D85" s="150">
        <v>24432.5</v>
      </c>
      <c r="E85" s="62">
        <v>0</v>
      </c>
      <c r="F85" s="150">
        <v>27136</v>
      </c>
      <c r="G85" s="150"/>
      <c r="H85" s="150"/>
      <c r="I85" s="150"/>
      <c r="J85" s="150"/>
    </row>
    <row r="86" spans="1:12" ht="15" customHeight="1" x14ac:dyDescent="0.25">
      <c r="A86" s="176">
        <v>295</v>
      </c>
      <c r="B86" s="149" t="s">
        <v>41</v>
      </c>
      <c r="C86" s="62">
        <v>1663050.81</v>
      </c>
      <c r="D86" s="150">
        <v>874041</v>
      </c>
      <c r="E86" s="62">
        <v>28395373.41</v>
      </c>
      <c r="F86" s="150">
        <v>1015310.5</v>
      </c>
      <c r="G86" s="150"/>
      <c r="H86" s="150"/>
      <c r="I86" s="150"/>
      <c r="J86" s="150"/>
    </row>
    <row r="87" spans="1:12" ht="15" customHeight="1" x14ac:dyDescent="0.25">
      <c r="A87" s="176">
        <v>297</v>
      </c>
      <c r="B87" s="149" t="s">
        <v>42</v>
      </c>
      <c r="C87" s="62">
        <v>0</v>
      </c>
      <c r="D87" s="150">
        <v>9975</v>
      </c>
      <c r="E87" s="62">
        <v>0</v>
      </c>
      <c r="F87" s="150">
        <v>0</v>
      </c>
      <c r="G87" s="150"/>
      <c r="H87" s="150"/>
      <c r="I87" s="150"/>
      <c r="J87" s="150"/>
    </row>
    <row r="88" spans="1:12" ht="15" customHeight="1" x14ac:dyDescent="0.25">
      <c r="A88" s="176">
        <v>298</v>
      </c>
      <c r="B88" s="149" t="s">
        <v>43</v>
      </c>
      <c r="C88" s="62">
        <v>0</v>
      </c>
      <c r="D88" s="150">
        <v>7095</v>
      </c>
      <c r="E88" s="62">
        <v>0</v>
      </c>
      <c r="F88" s="150">
        <v>7240.25</v>
      </c>
      <c r="G88" s="150"/>
      <c r="H88" s="150"/>
      <c r="I88" s="150"/>
      <c r="J88" s="150"/>
    </row>
    <row r="89" spans="1:12" ht="15" customHeight="1" x14ac:dyDescent="0.25">
      <c r="A89" s="176">
        <v>299</v>
      </c>
      <c r="B89" s="149" t="s">
        <v>44</v>
      </c>
      <c r="C89" s="62">
        <v>0</v>
      </c>
      <c r="D89" s="150">
        <v>36964.400000000001</v>
      </c>
      <c r="E89" s="62">
        <v>0</v>
      </c>
      <c r="F89" s="150">
        <v>30406.5</v>
      </c>
      <c r="G89" s="150"/>
      <c r="H89" s="150"/>
      <c r="I89" s="150"/>
      <c r="J89" s="150"/>
    </row>
    <row r="90" spans="1:12" ht="15.75" customHeight="1" x14ac:dyDescent="0.25">
      <c r="A90" s="176">
        <v>323</v>
      </c>
      <c r="B90" s="149" t="s">
        <v>45</v>
      </c>
      <c r="C90" s="62">
        <v>0</v>
      </c>
      <c r="D90" s="150">
        <v>0</v>
      </c>
      <c r="E90" s="62">
        <v>4417467.76</v>
      </c>
      <c r="F90" s="150">
        <v>0</v>
      </c>
      <c r="G90" s="150"/>
      <c r="H90" s="150"/>
      <c r="I90" s="150"/>
      <c r="J90" s="150"/>
    </row>
    <row r="91" spans="1:12" ht="16.5" customHeight="1" x14ac:dyDescent="0.25">
      <c r="A91" s="176"/>
      <c r="B91" s="177" t="s">
        <v>65</v>
      </c>
      <c r="C91" s="145">
        <f t="shared" ref="C91:J91" si="4">SUM(C69:C90)</f>
        <v>2828722.6</v>
      </c>
      <c r="D91" s="145">
        <f t="shared" si="4"/>
        <v>1415750.76</v>
      </c>
      <c r="E91" s="145">
        <f t="shared" si="4"/>
        <v>33139324.140000001</v>
      </c>
      <c r="F91" s="145">
        <f t="shared" si="4"/>
        <v>1862267.99</v>
      </c>
      <c r="G91" s="145">
        <f t="shared" si="4"/>
        <v>0</v>
      </c>
      <c r="H91" s="145">
        <f t="shared" si="4"/>
        <v>0</v>
      </c>
      <c r="I91" s="145">
        <f t="shared" si="4"/>
        <v>0</v>
      </c>
      <c r="J91" s="145">
        <f t="shared" si="4"/>
        <v>0</v>
      </c>
    </row>
    <row r="92" spans="1:12" ht="16.5" customHeight="1" x14ac:dyDescent="0.25">
      <c r="A92" s="147"/>
      <c r="B92" s="177" t="s">
        <v>66</v>
      </c>
      <c r="C92" s="145">
        <f t="shared" ref="C92:J92" si="5">+C91+C66</f>
        <v>6814303.8700000001</v>
      </c>
      <c r="D92" s="145">
        <f t="shared" si="5"/>
        <v>5390142.1000000006</v>
      </c>
      <c r="E92" s="145">
        <f t="shared" si="5"/>
        <v>37124905.410000004</v>
      </c>
      <c r="F92" s="145">
        <f t="shared" si="5"/>
        <v>5838952.5499999998</v>
      </c>
      <c r="G92" s="145">
        <f t="shared" si="5"/>
        <v>0</v>
      </c>
      <c r="H92" s="145">
        <f t="shared" si="5"/>
        <v>0</v>
      </c>
      <c r="I92" s="145">
        <f t="shared" si="5"/>
        <v>0</v>
      </c>
      <c r="J92" s="145">
        <f t="shared" si="5"/>
        <v>0</v>
      </c>
    </row>
    <row r="93" spans="1:12" ht="15" customHeight="1" x14ac:dyDescent="0.25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</row>
    <row r="94" spans="1:12" ht="15" customHeight="1" x14ac:dyDescent="0.25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</row>
    <row r="95" spans="1:12" ht="15" hidden="1" customHeight="1" x14ac:dyDescent="0.25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</row>
    <row r="96" spans="1:12" ht="15" hidden="1" customHeight="1" x14ac:dyDescent="0.25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</row>
    <row r="97" spans="1:12" ht="15" hidden="1" customHeight="1" x14ac:dyDescent="0.25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</row>
    <row r="98" spans="1:12" ht="15" hidden="1" customHeight="1" x14ac:dyDescent="0.25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</row>
    <row r="99" spans="1:12" ht="15" hidden="1" customHeight="1" x14ac:dyDescent="0.25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</row>
    <row r="100" spans="1:12" ht="15" hidden="1" customHeight="1" x14ac:dyDescent="0.25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</row>
    <row r="101" spans="1:12" ht="15" hidden="1" customHeight="1" x14ac:dyDescent="0.25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</row>
    <row r="102" spans="1:12" ht="15" hidden="1" customHeight="1" x14ac:dyDescent="0.25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</row>
    <row r="103" spans="1:12" ht="15" hidden="1" customHeight="1" x14ac:dyDescent="0.25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</row>
    <row r="104" spans="1:12" ht="15" hidden="1" customHeight="1" x14ac:dyDescent="0.25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</row>
    <row r="105" spans="1:12" ht="15" hidden="1" customHeight="1" x14ac:dyDescent="0.25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</row>
    <row r="106" spans="1:12" ht="15" hidden="1" customHeight="1" x14ac:dyDescent="0.25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</row>
    <row r="107" spans="1:12" ht="15" hidden="1" customHeight="1" x14ac:dyDescent="0.25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</row>
    <row r="108" spans="1:12" ht="15" hidden="1" customHeight="1" x14ac:dyDescent="0.25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</row>
    <row r="109" spans="1:12" ht="15" hidden="1" customHeight="1" x14ac:dyDescent="0.25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</row>
    <row r="110" spans="1:12" ht="16.5" hidden="1" customHeight="1" x14ac:dyDescent="0.25">
      <c r="A110" s="193" t="str">
        <f>+A59</f>
        <v>Programación y ejecucion del mes de mayo por tipo de gasto, año  2025, (Expresado en Quetzales)</v>
      </c>
      <c r="B110" s="193"/>
      <c r="C110" s="193"/>
      <c r="D110" s="193"/>
      <c r="E110" s="193"/>
      <c r="F110" s="193"/>
      <c r="G110" s="193"/>
      <c r="H110" s="193"/>
      <c r="I110" s="193"/>
      <c r="J110" s="193"/>
      <c r="K110" s="193"/>
      <c r="L110" s="193"/>
    </row>
    <row r="111" spans="1:12" ht="16.5" hidden="1" customHeight="1" x14ac:dyDescent="0.25">
      <c r="A111" s="171" t="s">
        <v>56</v>
      </c>
      <c r="B111" s="171" t="s">
        <v>70</v>
      </c>
      <c r="C111" s="194" t="s">
        <v>71</v>
      </c>
      <c r="D111" s="194"/>
      <c r="E111" s="194" t="s">
        <v>72</v>
      </c>
      <c r="F111" s="194"/>
      <c r="G111" s="194" t="s">
        <v>73</v>
      </c>
      <c r="H111" s="194"/>
      <c r="I111" s="194" t="s">
        <v>74</v>
      </c>
      <c r="J111" s="194"/>
      <c r="K111" s="194" t="s">
        <v>163</v>
      </c>
      <c r="L111" s="194"/>
    </row>
    <row r="112" spans="1:12" ht="15.75" hidden="1" customHeight="1" x14ac:dyDescent="0.25">
      <c r="A112" s="171"/>
      <c r="B112" s="144"/>
      <c r="C112" s="171" t="s">
        <v>58</v>
      </c>
      <c r="D112" s="171" t="s">
        <v>14</v>
      </c>
      <c r="E112" s="171" t="s">
        <v>58</v>
      </c>
      <c r="F112" s="171" t="s">
        <v>14</v>
      </c>
      <c r="G112" s="171" t="s">
        <v>58</v>
      </c>
      <c r="H112" s="171" t="s">
        <v>14</v>
      </c>
      <c r="I112" s="171" t="s">
        <v>58</v>
      </c>
      <c r="J112" s="171" t="s">
        <v>14</v>
      </c>
      <c r="K112" s="171" t="s">
        <v>58</v>
      </c>
      <c r="L112" s="171" t="s">
        <v>14</v>
      </c>
    </row>
    <row r="113" spans="1:12" ht="15.75" hidden="1" customHeight="1" x14ac:dyDescent="0.25">
      <c r="A113" s="173" t="s">
        <v>18</v>
      </c>
      <c r="B113" s="144" t="s">
        <v>59</v>
      </c>
      <c r="C113" s="145"/>
      <c r="D113" s="145"/>
      <c r="E113" s="145"/>
      <c r="F113" s="145"/>
      <c r="G113" s="145"/>
      <c r="H113" s="145"/>
      <c r="I113" s="145"/>
      <c r="J113" s="145"/>
      <c r="K113" s="145"/>
      <c r="L113" s="145"/>
    </row>
    <row r="114" spans="1:12" ht="15.75" hidden="1" customHeight="1" x14ac:dyDescent="0.25">
      <c r="A114" s="173"/>
      <c r="B114" s="144" t="s">
        <v>60</v>
      </c>
      <c r="C114" s="145"/>
      <c r="D114" s="145"/>
      <c r="E114" s="145"/>
      <c r="F114" s="145"/>
      <c r="G114" s="145"/>
      <c r="H114" s="145"/>
      <c r="I114" s="145"/>
      <c r="J114" s="145"/>
      <c r="K114" s="145">
        <f t="shared" ref="K114:L116" si="6">+I114+G114+E114+C114+I63+G63+E63+C63+I18+G18+E18+C18</f>
        <v>23913487.620000001</v>
      </c>
      <c r="L114" s="145">
        <f t="shared" si="6"/>
        <v>21186025.780000001</v>
      </c>
    </row>
    <row r="115" spans="1:12" ht="15.75" hidden="1" customHeight="1" x14ac:dyDescent="0.25">
      <c r="A115" s="173"/>
      <c r="B115" s="144" t="s">
        <v>154</v>
      </c>
      <c r="C115" s="145"/>
      <c r="D115" s="145"/>
      <c r="E115" s="145"/>
      <c r="F115" s="145"/>
      <c r="G115" s="145"/>
      <c r="H115" s="145"/>
      <c r="I115" s="145"/>
      <c r="J115" s="145"/>
      <c r="K115" s="145">
        <f t="shared" si="6"/>
        <v>0</v>
      </c>
      <c r="L115" s="145">
        <f t="shared" si="6"/>
        <v>0</v>
      </c>
    </row>
    <row r="116" spans="1:12" ht="15.75" hidden="1" customHeight="1" x14ac:dyDescent="0.25">
      <c r="A116" s="173"/>
      <c r="B116" s="144" t="s">
        <v>61</v>
      </c>
      <c r="C116" s="145"/>
      <c r="D116" s="145"/>
      <c r="E116" s="145"/>
      <c r="F116" s="145"/>
      <c r="G116" s="145"/>
      <c r="H116" s="145"/>
      <c r="I116" s="145"/>
      <c r="J116" s="145"/>
      <c r="K116" s="145">
        <f t="shared" si="6"/>
        <v>0</v>
      </c>
      <c r="L116" s="145">
        <f t="shared" si="6"/>
        <v>2387865.14</v>
      </c>
    </row>
    <row r="117" spans="1:12" ht="15.75" hidden="1" customHeight="1" x14ac:dyDescent="0.25">
      <c r="A117" s="173"/>
      <c r="B117" s="144" t="s">
        <v>20</v>
      </c>
      <c r="C117" s="145">
        <f>SUM(C114:C116)</f>
        <v>0</v>
      </c>
      <c r="D117" s="145">
        <f t="shared" ref="D117:L117" si="7">SUM(D114:D116)</f>
        <v>0</v>
      </c>
      <c r="E117" s="145">
        <f t="shared" si="7"/>
        <v>0</v>
      </c>
      <c r="F117" s="145">
        <f t="shared" si="7"/>
        <v>0</v>
      </c>
      <c r="G117" s="145">
        <f t="shared" si="7"/>
        <v>0</v>
      </c>
      <c r="H117" s="145">
        <f t="shared" si="7"/>
        <v>0</v>
      </c>
      <c r="I117" s="145">
        <f t="shared" si="7"/>
        <v>0</v>
      </c>
      <c r="J117" s="145">
        <f t="shared" si="7"/>
        <v>0</v>
      </c>
      <c r="K117" s="145">
        <f t="shared" si="7"/>
        <v>23913487.620000001</v>
      </c>
      <c r="L117" s="145">
        <f t="shared" si="7"/>
        <v>23573890.920000002</v>
      </c>
    </row>
    <row r="118" spans="1:12" ht="15.75" hidden="1" customHeight="1" x14ac:dyDescent="0.25">
      <c r="A118" s="147"/>
      <c r="B118" s="144"/>
      <c r="C118" s="148"/>
      <c r="D118" s="146"/>
      <c r="E118" s="148"/>
      <c r="F118" s="148"/>
      <c r="G118" s="148"/>
      <c r="H118" s="148"/>
      <c r="I118" s="148"/>
      <c r="J118" s="148"/>
      <c r="K118" s="146"/>
      <c r="L118" s="146"/>
    </row>
    <row r="119" spans="1:12" ht="15.75" hidden="1" customHeight="1" x14ac:dyDescent="0.25">
      <c r="A119" s="147"/>
      <c r="B119" s="144" t="s">
        <v>75</v>
      </c>
      <c r="C119" s="145"/>
      <c r="D119" s="145"/>
      <c r="E119" s="145"/>
      <c r="F119" s="145"/>
      <c r="G119" s="145"/>
      <c r="H119" s="145"/>
      <c r="I119" s="145"/>
      <c r="J119" s="145"/>
      <c r="K119" s="145"/>
      <c r="L119" s="145"/>
    </row>
    <row r="120" spans="1:12" ht="15" hidden="1" customHeight="1" x14ac:dyDescent="0.25">
      <c r="A120" s="176">
        <v>111</v>
      </c>
      <c r="B120" s="149" t="s">
        <v>22</v>
      </c>
      <c r="C120" s="150"/>
      <c r="D120" s="150"/>
      <c r="E120" s="150"/>
      <c r="F120" s="150"/>
      <c r="G120" s="150"/>
      <c r="H120" s="150"/>
      <c r="I120" s="150"/>
      <c r="J120" s="150"/>
      <c r="K120" s="145">
        <f t="shared" ref="K120:L135" si="8">+I120+G120+E120+C120+I69+G69+E69+C69+I24+G24+E24+C24</f>
        <v>530000</v>
      </c>
      <c r="L120" s="145">
        <f t="shared" si="8"/>
        <v>418883.92000000004</v>
      </c>
    </row>
    <row r="121" spans="1:12" ht="15" hidden="1" customHeight="1" x14ac:dyDescent="0.25">
      <c r="A121" s="176">
        <v>113</v>
      </c>
      <c r="B121" s="149" t="s">
        <v>62</v>
      </c>
      <c r="C121" s="150"/>
      <c r="D121" s="150"/>
      <c r="E121" s="150"/>
      <c r="F121" s="150"/>
      <c r="G121" s="150"/>
      <c r="H121" s="150"/>
      <c r="I121" s="150"/>
      <c r="J121" s="150"/>
      <c r="K121" s="145">
        <f t="shared" si="8"/>
        <v>59125</v>
      </c>
      <c r="L121" s="145">
        <f t="shared" si="8"/>
        <v>49315.239999999991</v>
      </c>
    </row>
    <row r="122" spans="1:12" ht="15" hidden="1" customHeight="1" x14ac:dyDescent="0.25">
      <c r="A122" s="176">
        <v>122</v>
      </c>
      <c r="B122" s="149" t="s">
        <v>24</v>
      </c>
      <c r="C122" s="150"/>
      <c r="D122" s="150"/>
      <c r="E122" s="150"/>
      <c r="F122" s="150"/>
      <c r="G122" s="150"/>
      <c r="H122" s="150"/>
      <c r="I122" s="150"/>
      <c r="J122" s="150"/>
      <c r="K122" s="145">
        <f t="shared" si="8"/>
        <v>64244.05</v>
      </c>
      <c r="L122" s="145">
        <f t="shared" si="8"/>
        <v>57534</v>
      </c>
    </row>
    <row r="123" spans="1:12" ht="15" hidden="1" customHeight="1" x14ac:dyDescent="0.25">
      <c r="A123" s="176">
        <v>163</v>
      </c>
      <c r="B123" s="149" t="s">
        <v>25</v>
      </c>
      <c r="C123" s="150"/>
      <c r="D123" s="150"/>
      <c r="E123" s="150"/>
      <c r="F123" s="150"/>
      <c r="G123" s="150"/>
      <c r="H123" s="150"/>
      <c r="I123" s="150"/>
      <c r="J123" s="150"/>
      <c r="K123" s="145">
        <f t="shared" si="8"/>
        <v>581869.89</v>
      </c>
      <c r="L123" s="145">
        <f t="shared" si="8"/>
        <v>197917.5</v>
      </c>
    </row>
    <row r="124" spans="1:12" ht="15" hidden="1" customHeight="1" x14ac:dyDescent="0.25">
      <c r="A124" s="176">
        <v>169</v>
      </c>
      <c r="B124" s="165" t="s">
        <v>171</v>
      </c>
      <c r="C124" s="150"/>
      <c r="D124" s="150"/>
      <c r="E124" s="150"/>
      <c r="F124" s="150"/>
      <c r="G124" s="150"/>
      <c r="H124" s="150"/>
      <c r="I124" s="150"/>
      <c r="J124" s="150"/>
      <c r="K124" s="145">
        <f t="shared" si="8"/>
        <v>40712.300000000003</v>
      </c>
      <c r="L124" s="145">
        <f t="shared" si="8"/>
        <v>1600</v>
      </c>
    </row>
    <row r="125" spans="1:12" ht="15" hidden="1" customHeight="1" x14ac:dyDescent="0.25">
      <c r="A125" s="176">
        <v>171</v>
      </c>
      <c r="B125" s="149" t="s">
        <v>64</v>
      </c>
      <c r="C125" s="150"/>
      <c r="D125" s="150"/>
      <c r="E125" s="150"/>
      <c r="F125" s="150"/>
      <c r="G125" s="150"/>
      <c r="H125" s="150"/>
      <c r="I125" s="150"/>
      <c r="J125" s="150"/>
      <c r="K125" s="145">
        <f t="shared" si="8"/>
        <v>61550</v>
      </c>
      <c r="L125" s="145">
        <f t="shared" si="8"/>
        <v>26600</v>
      </c>
    </row>
    <row r="126" spans="1:12" ht="15" hidden="1" customHeight="1" x14ac:dyDescent="0.25">
      <c r="A126" s="176">
        <v>174</v>
      </c>
      <c r="B126" s="149" t="s">
        <v>27</v>
      </c>
      <c r="C126" s="150"/>
      <c r="D126" s="150"/>
      <c r="E126" s="150"/>
      <c r="F126" s="150"/>
      <c r="G126" s="150"/>
      <c r="H126" s="150"/>
      <c r="I126" s="150"/>
      <c r="J126" s="150"/>
      <c r="K126" s="145">
        <f t="shared" si="8"/>
        <v>99360.5</v>
      </c>
      <c r="L126" s="145">
        <f t="shared" si="8"/>
        <v>19450</v>
      </c>
    </row>
    <row r="127" spans="1:12" ht="15" hidden="1" customHeight="1" x14ac:dyDescent="0.25">
      <c r="A127" s="176">
        <v>197</v>
      </c>
      <c r="B127" s="149" t="s">
        <v>29</v>
      </c>
      <c r="C127" s="150"/>
      <c r="D127" s="150"/>
      <c r="E127" s="150"/>
      <c r="F127" s="150"/>
      <c r="G127" s="150"/>
      <c r="H127" s="150"/>
      <c r="I127" s="150"/>
      <c r="J127" s="150"/>
      <c r="K127" s="145">
        <f t="shared" si="8"/>
        <v>260000</v>
      </c>
      <c r="L127" s="145">
        <f t="shared" si="8"/>
        <v>208000</v>
      </c>
    </row>
    <row r="128" spans="1:12" ht="15" hidden="1" customHeight="1" x14ac:dyDescent="0.25">
      <c r="A128" s="176">
        <v>199</v>
      </c>
      <c r="B128" s="149" t="s">
        <v>30</v>
      </c>
      <c r="C128" s="150"/>
      <c r="D128" s="150"/>
      <c r="E128" s="150"/>
      <c r="F128" s="150"/>
      <c r="G128" s="150"/>
      <c r="H128" s="150"/>
      <c r="I128" s="150"/>
      <c r="J128" s="150"/>
      <c r="K128" s="145">
        <f t="shared" si="8"/>
        <v>342889.5</v>
      </c>
      <c r="L128" s="145">
        <f t="shared" si="8"/>
        <v>233173.53000000003</v>
      </c>
    </row>
    <row r="129" spans="1:12" ht="15" hidden="1" customHeight="1" x14ac:dyDescent="0.25">
      <c r="A129" s="176">
        <v>243</v>
      </c>
      <c r="B129" s="165" t="s">
        <v>86</v>
      </c>
      <c r="C129" s="150"/>
      <c r="D129" s="150"/>
      <c r="E129" s="150"/>
      <c r="F129" s="150"/>
      <c r="G129" s="150"/>
      <c r="H129" s="150"/>
      <c r="I129" s="150"/>
      <c r="J129" s="150"/>
      <c r="K129" s="145">
        <f t="shared" si="8"/>
        <v>154711.24</v>
      </c>
      <c r="L129" s="145">
        <f t="shared" si="8"/>
        <v>112506.6</v>
      </c>
    </row>
    <row r="130" spans="1:12" ht="15" hidden="1" customHeight="1" x14ac:dyDescent="0.25">
      <c r="A130" s="176">
        <v>261</v>
      </c>
      <c r="B130" s="149" t="s">
        <v>33</v>
      </c>
      <c r="C130" s="150"/>
      <c r="D130" s="150"/>
      <c r="E130" s="150"/>
      <c r="F130" s="150"/>
      <c r="G130" s="150"/>
      <c r="H130" s="150"/>
      <c r="I130" s="150"/>
      <c r="J130" s="150"/>
      <c r="K130" s="145">
        <f t="shared" si="8"/>
        <v>836414.94</v>
      </c>
      <c r="L130" s="145">
        <f t="shared" si="8"/>
        <v>337676.01</v>
      </c>
    </row>
    <row r="131" spans="1:12" ht="15" hidden="1" customHeight="1" x14ac:dyDescent="0.25">
      <c r="A131" s="176">
        <v>262</v>
      </c>
      <c r="B131" s="149" t="s">
        <v>34</v>
      </c>
      <c r="C131" s="150"/>
      <c r="D131" s="150"/>
      <c r="E131" s="150"/>
      <c r="F131" s="150"/>
      <c r="G131" s="150"/>
      <c r="H131" s="150"/>
      <c r="I131" s="150"/>
      <c r="J131" s="150"/>
      <c r="K131" s="145">
        <f t="shared" si="8"/>
        <v>17000</v>
      </c>
      <c r="L131" s="145">
        <f t="shared" si="8"/>
        <v>13195</v>
      </c>
    </row>
    <row r="132" spans="1:12" ht="15" hidden="1" customHeight="1" x14ac:dyDescent="0.25">
      <c r="A132" s="176">
        <v>266</v>
      </c>
      <c r="B132" s="149" t="s">
        <v>35</v>
      </c>
      <c r="C132" s="150"/>
      <c r="D132" s="150"/>
      <c r="E132" s="150"/>
      <c r="F132" s="150"/>
      <c r="G132" s="150"/>
      <c r="H132" s="150"/>
      <c r="I132" s="150"/>
      <c r="J132" s="150"/>
      <c r="K132" s="145">
        <f t="shared" si="8"/>
        <v>790736.14</v>
      </c>
      <c r="L132" s="145">
        <f t="shared" si="8"/>
        <v>335360.93</v>
      </c>
    </row>
    <row r="133" spans="1:12" ht="15" hidden="1" customHeight="1" x14ac:dyDescent="0.25">
      <c r="A133" s="176">
        <v>267</v>
      </c>
      <c r="B133" s="149" t="s">
        <v>36</v>
      </c>
      <c r="C133" s="150"/>
      <c r="D133" s="150"/>
      <c r="E133" s="150"/>
      <c r="F133" s="150"/>
      <c r="G133" s="150"/>
      <c r="H133" s="150"/>
      <c r="I133" s="150"/>
      <c r="J133" s="150"/>
      <c r="K133" s="145">
        <f t="shared" si="8"/>
        <v>180000</v>
      </c>
      <c r="L133" s="145">
        <f t="shared" si="8"/>
        <v>76513.820000000007</v>
      </c>
    </row>
    <row r="134" spans="1:12" ht="15" hidden="1" customHeight="1" x14ac:dyDescent="0.25">
      <c r="A134" s="176">
        <v>268</v>
      </c>
      <c r="B134" s="149" t="s">
        <v>37</v>
      </c>
      <c r="C134" s="150"/>
      <c r="D134" s="150"/>
      <c r="E134" s="150"/>
      <c r="F134" s="150"/>
      <c r="G134" s="150"/>
      <c r="H134" s="150"/>
      <c r="I134" s="150"/>
      <c r="J134" s="150"/>
      <c r="K134" s="145">
        <f t="shared" si="8"/>
        <v>144664</v>
      </c>
      <c r="L134" s="145">
        <f t="shared" si="8"/>
        <v>99137</v>
      </c>
    </row>
    <row r="135" spans="1:12" ht="15" hidden="1" customHeight="1" x14ac:dyDescent="0.25">
      <c r="A135" s="176">
        <v>269</v>
      </c>
      <c r="B135" s="149" t="s">
        <v>38</v>
      </c>
      <c r="C135" s="150"/>
      <c r="D135" s="150"/>
      <c r="E135" s="150"/>
      <c r="F135" s="150"/>
      <c r="G135" s="150"/>
      <c r="H135" s="150"/>
      <c r="I135" s="150"/>
      <c r="J135" s="150"/>
      <c r="K135" s="145">
        <f t="shared" si="8"/>
        <v>10000</v>
      </c>
      <c r="L135" s="145">
        <f t="shared" si="8"/>
        <v>1350</v>
      </c>
    </row>
    <row r="136" spans="1:12" ht="15" hidden="1" customHeight="1" x14ac:dyDescent="0.25">
      <c r="A136" s="176">
        <v>292</v>
      </c>
      <c r="B136" s="149" t="s">
        <v>40</v>
      </c>
      <c r="C136" s="150"/>
      <c r="D136" s="150"/>
      <c r="E136" s="150"/>
      <c r="F136" s="150"/>
      <c r="G136" s="150"/>
      <c r="H136" s="150"/>
      <c r="I136" s="150"/>
      <c r="J136" s="150"/>
      <c r="K136" s="145">
        <f t="shared" ref="K136:L141" si="9">+I136+G136+E136+C136+I85+G85+E85+C85+I40+G40+E40+C40</f>
        <v>216194.41</v>
      </c>
      <c r="L136" s="145">
        <f t="shared" si="9"/>
        <v>59938.5</v>
      </c>
    </row>
    <row r="137" spans="1:12" ht="15" hidden="1" customHeight="1" x14ac:dyDescent="0.25">
      <c r="A137" s="176">
        <v>295</v>
      </c>
      <c r="B137" s="149" t="s">
        <v>41</v>
      </c>
      <c r="C137" s="150"/>
      <c r="D137" s="150"/>
      <c r="E137" s="150"/>
      <c r="F137" s="150"/>
      <c r="G137" s="150"/>
      <c r="H137" s="150"/>
      <c r="I137" s="150"/>
      <c r="J137" s="150"/>
      <c r="K137" s="145">
        <f t="shared" si="9"/>
        <v>31949881.489999998</v>
      </c>
      <c r="L137" s="145">
        <f t="shared" si="9"/>
        <v>4173646.9400000004</v>
      </c>
    </row>
    <row r="138" spans="1:12" ht="15" hidden="1" customHeight="1" x14ac:dyDescent="0.25">
      <c r="A138" s="176">
        <v>297</v>
      </c>
      <c r="B138" s="149" t="s">
        <v>42</v>
      </c>
      <c r="C138" s="150"/>
      <c r="D138" s="150"/>
      <c r="E138" s="150"/>
      <c r="F138" s="150"/>
      <c r="G138" s="150"/>
      <c r="H138" s="150"/>
      <c r="I138" s="150"/>
      <c r="J138" s="150"/>
      <c r="K138" s="145">
        <f t="shared" si="9"/>
        <v>41790.379999999997</v>
      </c>
      <c r="L138" s="145">
        <f t="shared" si="9"/>
        <v>14063.8</v>
      </c>
    </row>
    <row r="139" spans="1:12" ht="15" hidden="1" customHeight="1" x14ac:dyDescent="0.25">
      <c r="A139" s="176">
        <v>298</v>
      </c>
      <c r="B139" s="149" t="s">
        <v>43</v>
      </c>
      <c r="C139" s="150"/>
      <c r="D139" s="150"/>
      <c r="E139" s="150"/>
      <c r="F139" s="150"/>
      <c r="G139" s="150"/>
      <c r="H139" s="150"/>
      <c r="I139" s="150"/>
      <c r="J139" s="150"/>
      <c r="K139" s="145">
        <f t="shared" si="9"/>
        <v>400000</v>
      </c>
      <c r="L139" s="145">
        <f t="shared" si="9"/>
        <v>53911.060000000005</v>
      </c>
    </row>
    <row r="140" spans="1:12" ht="15" hidden="1" customHeight="1" x14ac:dyDescent="0.25">
      <c r="A140" s="176">
        <v>299</v>
      </c>
      <c r="B140" s="149" t="s">
        <v>44</v>
      </c>
      <c r="C140" s="150"/>
      <c r="D140" s="150"/>
      <c r="E140" s="150"/>
      <c r="F140" s="150"/>
      <c r="G140" s="150"/>
      <c r="H140" s="150"/>
      <c r="I140" s="150"/>
      <c r="J140" s="150"/>
      <c r="K140" s="145">
        <f t="shared" si="9"/>
        <v>300000</v>
      </c>
      <c r="L140" s="145">
        <f t="shared" si="9"/>
        <v>72168.899999999994</v>
      </c>
    </row>
    <row r="141" spans="1:12" ht="15.75" hidden="1" customHeight="1" x14ac:dyDescent="0.25">
      <c r="A141" s="176">
        <v>323</v>
      </c>
      <c r="B141" s="149" t="s">
        <v>45</v>
      </c>
      <c r="C141" s="150"/>
      <c r="D141" s="150"/>
      <c r="E141" s="150"/>
      <c r="F141" s="150"/>
      <c r="G141" s="150"/>
      <c r="H141" s="150"/>
      <c r="I141" s="150"/>
      <c r="J141" s="150"/>
      <c r="K141" s="145">
        <f t="shared" si="9"/>
        <v>4417467.76</v>
      </c>
      <c r="L141" s="145">
        <f t="shared" si="9"/>
        <v>0</v>
      </c>
    </row>
    <row r="142" spans="1:12" ht="16.5" hidden="1" customHeight="1" x14ac:dyDescent="0.25">
      <c r="A142" s="176"/>
      <c r="B142" s="177" t="s">
        <v>77</v>
      </c>
      <c r="C142" s="145">
        <f t="shared" ref="C142:L142" si="10">SUM(C120:C141)</f>
        <v>0</v>
      </c>
      <c r="D142" s="145">
        <f t="shared" si="10"/>
        <v>0</v>
      </c>
      <c r="E142" s="145">
        <f t="shared" si="10"/>
        <v>0</v>
      </c>
      <c r="F142" s="145">
        <f t="shared" si="10"/>
        <v>0</v>
      </c>
      <c r="G142" s="145">
        <f t="shared" si="10"/>
        <v>0</v>
      </c>
      <c r="H142" s="145">
        <f t="shared" si="10"/>
        <v>0</v>
      </c>
      <c r="I142" s="145">
        <f t="shared" si="10"/>
        <v>0</v>
      </c>
      <c r="J142" s="145">
        <f t="shared" si="10"/>
        <v>0</v>
      </c>
      <c r="K142" s="145">
        <f t="shared" si="10"/>
        <v>41498611.600000001</v>
      </c>
      <c r="L142" s="145">
        <f t="shared" si="10"/>
        <v>6561942.75</v>
      </c>
    </row>
    <row r="143" spans="1:12" ht="16.5" hidden="1" customHeight="1" x14ac:dyDescent="0.25">
      <c r="A143" s="147"/>
      <c r="B143" s="177" t="s">
        <v>66</v>
      </c>
      <c r="C143" s="178">
        <f t="shared" ref="C143:L143" si="11">+C142+C117</f>
        <v>0</v>
      </c>
      <c r="D143" s="178">
        <f t="shared" si="11"/>
        <v>0</v>
      </c>
      <c r="E143" s="178">
        <f t="shared" si="11"/>
        <v>0</v>
      </c>
      <c r="F143" s="178">
        <f t="shared" si="11"/>
        <v>0</v>
      </c>
      <c r="G143" s="178">
        <f t="shared" si="11"/>
        <v>0</v>
      </c>
      <c r="H143" s="178">
        <f t="shared" si="11"/>
        <v>0</v>
      </c>
      <c r="I143" s="178">
        <f t="shared" si="11"/>
        <v>0</v>
      </c>
      <c r="J143" s="178">
        <f t="shared" si="11"/>
        <v>0</v>
      </c>
      <c r="K143" s="178">
        <f t="shared" si="11"/>
        <v>65412099.219999999</v>
      </c>
      <c r="L143" s="178">
        <f t="shared" si="11"/>
        <v>30135833.670000002</v>
      </c>
    </row>
    <row r="144" spans="1:12" ht="15.75" hidden="1" x14ac:dyDescent="0.3">
      <c r="A144" s="64"/>
      <c r="B144" s="68"/>
      <c r="C144" s="69"/>
      <c r="D144" s="69"/>
      <c r="E144" s="69"/>
      <c r="F144" s="69"/>
      <c r="G144" s="69"/>
      <c r="H144" s="69"/>
      <c r="I144" s="69"/>
      <c r="J144" s="69"/>
      <c r="K144" s="69"/>
      <c r="L144" s="69"/>
    </row>
    <row r="145" spans="1:12" ht="15.75" hidden="1" x14ac:dyDescent="0.3">
      <c r="A145" s="64"/>
      <c r="B145" s="68"/>
      <c r="C145" s="69"/>
      <c r="D145" s="69"/>
      <c r="E145" s="69"/>
      <c r="F145" s="69"/>
      <c r="G145" s="69"/>
      <c r="H145" s="69"/>
      <c r="I145" s="69"/>
      <c r="J145" s="69"/>
      <c r="K145" s="69"/>
      <c r="L145" s="69"/>
    </row>
    <row r="146" spans="1:12" ht="15.75" hidden="1" x14ac:dyDescent="0.3">
      <c r="A146" s="64"/>
      <c r="B146" s="68"/>
      <c r="C146" s="69"/>
      <c r="D146" s="69"/>
      <c r="E146" s="69"/>
      <c r="F146" s="69"/>
      <c r="G146" s="69"/>
      <c r="H146" s="69"/>
      <c r="I146" s="69"/>
      <c r="J146" s="69"/>
      <c r="K146" s="69"/>
      <c r="L146" s="69"/>
    </row>
    <row r="147" spans="1:12" ht="15.75" hidden="1" x14ac:dyDescent="0.3">
      <c r="A147" s="64"/>
      <c r="B147" s="68"/>
      <c r="C147" s="69"/>
      <c r="D147" s="69"/>
      <c r="E147" s="69"/>
      <c r="F147" s="69"/>
      <c r="G147" s="69"/>
      <c r="H147" s="69"/>
      <c r="I147" s="69"/>
      <c r="J147" s="69"/>
      <c r="K147" s="69"/>
      <c r="L147" s="69"/>
    </row>
    <row r="148" spans="1:12" ht="15.75" hidden="1" x14ac:dyDescent="0.3">
      <c r="A148" s="64"/>
      <c r="B148" s="68"/>
      <c r="C148" s="69"/>
      <c r="D148" s="69"/>
      <c r="E148" s="69"/>
      <c r="F148" s="69"/>
      <c r="G148" s="69"/>
      <c r="H148" s="69"/>
      <c r="I148" s="69"/>
      <c r="J148" s="69"/>
      <c r="K148" s="69"/>
      <c r="L148" s="69"/>
    </row>
    <row r="149" spans="1:12" ht="15.75" hidden="1" x14ac:dyDescent="0.3">
      <c r="A149" s="64"/>
      <c r="B149" s="68"/>
      <c r="C149" s="69"/>
      <c r="D149" s="69"/>
      <c r="E149" s="69"/>
      <c r="F149" s="69"/>
      <c r="G149" s="69"/>
      <c r="H149" s="69"/>
      <c r="I149" s="69"/>
      <c r="J149" s="69"/>
      <c r="K149" s="69"/>
      <c r="L149" s="69"/>
    </row>
    <row r="150" spans="1:12" ht="15.75" hidden="1" x14ac:dyDescent="0.3">
      <c r="A150" s="64"/>
      <c r="B150" s="68"/>
      <c r="C150" s="69"/>
      <c r="D150" s="69"/>
      <c r="E150" s="69"/>
      <c r="F150" s="69"/>
      <c r="G150" s="69"/>
      <c r="H150" s="69"/>
      <c r="I150" s="69"/>
      <c r="J150" s="69"/>
      <c r="K150" s="69"/>
      <c r="L150" s="69"/>
    </row>
    <row r="151" spans="1:12" ht="15.75" hidden="1" x14ac:dyDescent="0.3">
      <c r="A151" s="64"/>
      <c r="B151" s="68"/>
      <c r="C151" s="69"/>
      <c r="D151" s="69"/>
      <c r="E151" s="69"/>
      <c r="F151" s="69"/>
      <c r="G151" s="69"/>
      <c r="H151" s="69"/>
      <c r="I151" s="69"/>
      <c r="J151" s="69"/>
      <c r="K151" s="69"/>
      <c r="L151" s="69"/>
    </row>
    <row r="152" spans="1:12" ht="15.75" hidden="1" x14ac:dyDescent="0.3">
      <c r="A152" s="64"/>
      <c r="B152" s="68"/>
      <c r="C152" s="69"/>
      <c r="D152" s="69"/>
      <c r="E152" s="69"/>
      <c r="F152" s="69"/>
      <c r="G152" s="69"/>
      <c r="H152" s="69"/>
      <c r="I152" s="69"/>
      <c r="J152" s="69"/>
      <c r="K152" s="69"/>
      <c r="L152" s="69"/>
    </row>
    <row r="153" spans="1:12" ht="15.75" hidden="1" x14ac:dyDescent="0.3">
      <c r="A153" s="64"/>
      <c r="B153" s="68"/>
      <c r="C153" s="69"/>
      <c r="D153" s="69"/>
      <c r="E153" s="69"/>
      <c r="F153" s="69"/>
      <c r="G153" s="69"/>
      <c r="H153" s="69"/>
      <c r="I153" s="69"/>
      <c r="J153" s="69"/>
      <c r="K153" s="69"/>
      <c r="L153" s="69"/>
    </row>
    <row r="154" spans="1:12" ht="15.75" hidden="1" x14ac:dyDescent="0.3">
      <c r="A154" s="64"/>
      <c r="B154" s="68"/>
      <c r="C154" s="69"/>
      <c r="D154" s="69"/>
      <c r="E154" s="69"/>
      <c r="F154" s="69"/>
      <c r="G154" s="69"/>
      <c r="H154" s="69"/>
      <c r="I154" s="69"/>
      <c r="J154" s="69"/>
      <c r="K154" s="69"/>
      <c r="L154" s="69"/>
    </row>
    <row r="155" spans="1:12" ht="15.75" hidden="1" x14ac:dyDescent="0.3">
      <c r="A155" s="64"/>
      <c r="B155" s="68"/>
      <c r="C155" s="69"/>
      <c r="D155" s="69"/>
      <c r="E155" s="69"/>
      <c r="F155" s="69"/>
      <c r="G155" s="69"/>
      <c r="H155" s="69"/>
      <c r="I155" s="69"/>
      <c r="J155" s="69"/>
      <c r="K155" s="69"/>
      <c r="L155" s="69"/>
    </row>
    <row r="156" spans="1:12" ht="15.75" hidden="1" x14ac:dyDescent="0.3">
      <c r="A156" s="64"/>
      <c r="B156" s="68"/>
      <c r="C156" s="69"/>
      <c r="D156" s="69"/>
      <c r="E156" s="69"/>
      <c r="F156" s="69"/>
      <c r="G156" s="69"/>
      <c r="H156" s="69"/>
      <c r="I156" s="69"/>
      <c r="J156" s="69"/>
      <c r="K156" s="69"/>
      <c r="L156" s="69"/>
    </row>
    <row r="157" spans="1:12" ht="15.75" hidden="1" x14ac:dyDescent="0.3">
      <c r="A157" s="64"/>
      <c r="B157" s="68"/>
      <c r="C157" s="69"/>
      <c r="D157" s="69"/>
      <c r="E157" s="69"/>
      <c r="F157" s="69"/>
      <c r="G157" s="69"/>
      <c r="H157" s="69"/>
      <c r="I157" s="69"/>
      <c r="J157" s="69"/>
      <c r="K157" s="69"/>
      <c r="L157" s="69"/>
    </row>
    <row r="158" spans="1:12" ht="15.75" hidden="1" x14ac:dyDescent="0.3">
      <c r="A158" s="64"/>
      <c r="B158" s="68"/>
      <c r="C158" s="69"/>
      <c r="D158" s="69"/>
      <c r="E158" s="69"/>
      <c r="F158" s="69"/>
      <c r="G158" s="69"/>
      <c r="H158" s="69"/>
      <c r="I158" s="69"/>
      <c r="J158" s="69"/>
      <c r="K158" s="69"/>
      <c r="L158" s="69"/>
    </row>
    <row r="159" spans="1:12" ht="15.75" hidden="1" x14ac:dyDescent="0.3">
      <c r="A159" s="64"/>
      <c r="B159" s="68"/>
      <c r="C159" s="69"/>
      <c r="D159" s="69"/>
      <c r="E159" s="69"/>
      <c r="F159" s="69"/>
      <c r="G159" s="69"/>
      <c r="H159" s="69"/>
      <c r="I159" s="69"/>
      <c r="J159" s="69"/>
      <c r="K159" s="69"/>
      <c r="L159" s="69"/>
    </row>
    <row r="160" spans="1:12" ht="15.75" hidden="1" x14ac:dyDescent="0.3">
      <c r="A160" s="64"/>
      <c r="B160" s="68"/>
      <c r="C160" s="69"/>
      <c r="D160" s="69"/>
      <c r="E160" s="69"/>
      <c r="F160" s="69"/>
      <c r="G160" s="69"/>
      <c r="H160" s="69"/>
      <c r="I160" s="69"/>
      <c r="J160" s="69"/>
      <c r="K160" s="69"/>
      <c r="L160" s="69"/>
    </row>
    <row r="161" spans="1:12" ht="15.75" hidden="1" x14ac:dyDescent="0.3">
      <c r="A161" s="64"/>
      <c r="B161" s="68"/>
      <c r="C161" s="69"/>
      <c r="D161" s="69"/>
      <c r="E161" s="69"/>
      <c r="F161" s="69"/>
      <c r="G161" s="69"/>
      <c r="H161" s="69"/>
      <c r="I161" s="69"/>
      <c r="J161" s="69"/>
      <c r="K161" s="69"/>
      <c r="L161" s="69"/>
    </row>
    <row r="162" spans="1:12" ht="15.75" hidden="1" x14ac:dyDescent="0.3">
      <c r="A162" s="64"/>
      <c r="B162" s="68"/>
      <c r="C162" s="69"/>
      <c r="D162" s="69"/>
      <c r="E162" s="69"/>
      <c r="F162" s="69"/>
      <c r="G162" s="69"/>
      <c r="H162" s="69"/>
      <c r="I162" s="69"/>
      <c r="J162" s="69"/>
      <c r="K162" s="69"/>
      <c r="L162" s="69"/>
    </row>
    <row r="163" spans="1:12" ht="15.75" hidden="1" x14ac:dyDescent="0.3">
      <c r="A163" s="64"/>
      <c r="B163" s="68"/>
      <c r="C163" s="69"/>
      <c r="D163" s="69"/>
      <c r="E163" s="69"/>
      <c r="F163" s="69"/>
      <c r="G163" s="69"/>
      <c r="H163" s="69"/>
      <c r="I163" s="69"/>
      <c r="J163" s="69"/>
      <c r="K163" s="69"/>
      <c r="L163" s="69"/>
    </row>
    <row r="164" spans="1:12" ht="15.75" hidden="1" x14ac:dyDescent="0.3">
      <c r="A164" s="64"/>
      <c r="B164" s="68"/>
      <c r="C164" s="69"/>
      <c r="D164" s="69"/>
      <c r="E164" s="69"/>
      <c r="F164" s="69"/>
      <c r="G164" s="69"/>
      <c r="H164" s="69"/>
      <c r="I164" s="69"/>
      <c r="J164" s="69"/>
      <c r="K164" s="69"/>
      <c r="L164" s="69"/>
    </row>
    <row r="165" spans="1:12" ht="15.75" hidden="1" x14ac:dyDescent="0.3">
      <c r="A165" s="64"/>
      <c r="B165" s="68"/>
      <c r="C165" s="69"/>
      <c r="D165" s="69"/>
      <c r="E165" s="69"/>
      <c r="F165" s="69"/>
      <c r="G165" s="69"/>
      <c r="H165" s="69"/>
      <c r="I165" s="69"/>
      <c r="J165" s="69"/>
      <c r="K165" s="69"/>
      <c r="L165" s="69"/>
    </row>
    <row r="166" spans="1:12" ht="15.75" hidden="1" x14ac:dyDescent="0.3">
      <c r="A166" s="64"/>
      <c r="B166" s="68"/>
      <c r="C166" s="69"/>
      <c r="D166" s="69"/>
      <c r="E166" s="69"/>
      <c r="F166" s="69"/>
      <c r="G166" s="69"/>
      <c r="H166" s="69"/>
      <c r="I166" s="69"/>
      <c r="J166" s="69"/>
      <c r="K166" s="69"/>
      <c r="L166" s="69"/>
    </row>
    <row r="167" spans="1:12" hidden="1" x14ac:dyDescent="0.25">
      <c r="B167" s="49" t="s">
        <v>175</v>
      </c>
      <c r="I167" s="64"/>
      <c r="J167" s="64"/>
    </row>
    <row r="168" spans="1:12" ht="15.75" hidden="1" x14ac:dyDescent="0.3">
      <c r="A168" s="179" t="s">
        <v>56</v>
      </c>
      <c r="B168" s="179" t="s">
        <v>70</v>
      </c>
      <c r="C168" s="196" t="s">
        <v>78</v>
      </c>
      <c r="D168" s="196"/>
      <c r="I168" s="64"/>
      <c r="J168" s="64"/>
    </row>
    <row r="169" spans="1:12" ht="15.75" hidden="1" x14ac:dyDescent="0.3">
      <c r="A169" s="179"/>
      <c r="B169" s="54"/>
      <c r="C169" s="179" t="s">
        <v>79</v>
      </c>
      <c r="D169" s="179" t="s">
        <v>80</v>
      </c>
      <c r="I169" s="64"/>
      <c r="J169" s="64"/>
    </row>
    <row r="170" spans="1:12" ht="15.75" hidden="1" x14ac:dyDescent="0.3">
      <c r="A170" s="167" t="s">
        <v>18</v>
      </c>
      <c r="B170" s="54" t="s">
        <v>59</v>
      </c>
      <c r="C170" s="56">
        <f>+K21+K66+K117</f>
        <v>23913487.620000001</v>
      </c>
      <c r="D170" s="56">
        <f>+L21+L66+L117</f>
        <v>23573890.920000002</v>
      </c>
      <c r="E170" s="71"/>
      <c r="F170" s="72"/>
      <c r="I170" s="64"/>
      <c r="J170" s="64"/>
    </row>
    <row r="171" spans="1:12" ht="15.75" hidden="1" x14ac:dyDescent="0.3">
      <c r="A171" s="59"/>
      <c r="B171" s="54"/>
      <c r="C171" s="73"/>
      <c r="D171" s="74"/>
      <c r="E171" s="75"/>
      <c r="F171" s="75"/>
      <c r="G171" s="71"/>
      <c r="I171" s="64"/>
      <c r="J171" s="64"/>
    </row>
    <row r="172" spans="1:12" ht="15.75" hidden="1" x14ac:dyDescent="0.3">
      <c r="A172" s="59"/>
      <c r="B172" s="54" t="s">
        <v>21</v>
      </c>
      <c r="C172" s="56"/>
      <c r="D172" s="56"/>
      <c r="E172" s="76"/>
      <c r="F172" s="76"/>
      <c r="I172" s="64"/>
      <c r="J172" s="64"/>
    </row>
    <row r="173" spans="1:12" hidden="1" x14ac:dyDescent="0.25">
      <c r="A173" s="168">
        <v>111</v>
      </c>
      <c r="B173" s="61" t="s">
        <v>22</v>
      </c>
      <c r="C173" s="66">
        <f t="shared" ref="C173:D188" si="12">+K24+K69+K120</f>
        <v>530000</v>
      </c>
      <c r="D173" s="66">
        <f t="shared" si="12"/>
        <v>418883.92000000004</v>
      </c>
      <c r="E173" s="71"/>
      <c r="F173" s="72"/>
      <c r="I173" s="64"/>
      <c r="J173" s="64"/>
    </row>
    <row r="174" spans="1:12" hidden="1" x14ac:dyDescent="0.25">
      <c r="A174" s="168">
        <v>113</v>
      </c>
      <c r="B174" s="61" t="s">
        <v>23</v>
      </c>
      <c r="C174" s="66">
        <f t="shared" si="12"/>
        <v>59125</v>
      </c>
      <c r="D174" s="66">
        <f t="shared" si="12"/>
        <v>49315.239999999991</v>
      </c>
      <c r="E174" s="71"/>
      <c r="F174" s="72"/>
      <c r="I174" s="64"/>
      <c r="J174" s="64"/>
    </row>
    <row r="175" spans="1:12" hidden="1" x14ac:dyDescent="0.25">
      <c r="A175" s="168">
        <v>122</v>
      </c>
      <c r="B175" s="61" t="s">
        <v>24</v>
      </c>
      <c r="C175" s="66">
        <f t="shared" si="12"/>
        <v>64244.05</v>
      </c>
      <c r="D175" s="66">
        <f t="shared" si="12"/>
        <v>57534</v>
      </c>
      <c r="E175" s="71"/>
      <c r="F175" s="72"/>
      <c r="I175" s="64"/>
      <c r="J175" s="64"/>
    </row>
    <row r="176" spans="1:12" hidden="1" x14ac:dyDescent="0.25">
      <c r="A176" s="168">
        <v>163</v>
      </c>
      <c r="B176" s="61" t="s">
        <v>25</v>
      </c>
      <c r="C176" s="66">
        <f t="shared" si="12"/>
        <v>581869.89</v>
      </c>
      <c r="D176" s="66">
        <f t="shared" si="12"/>
        <v>197917.5</v>
      </c>
      <c r="E176" s="71"/>
      <c r="F176" s="72"/>
    </row>
    <row r="177" spans="1:7" hidden="1" x14ac:dyDescent="0.25">
      <c r="A177" s="168">
        <v>169</v>
      </c>
      <c r="B177" s="61" t="s">
        <v>63</v>
      </c>
      <c r="C177" s="66">
        <f t="shared" si="12"/>
        <v>40712.300000000003</v>
      </c>
      <c r="D177" s="66">
        <f t="shared" si="12"/>
        <v>1600</v>
      </c>
      <c r="E177" s="71"/>
      <c r="F177" s="72"/>
    </row>
    <row r="178" spans="1:7" hidden="1" x14ac:dyDescent="0.25">
      <c r="A178" s="168">
        <v>171</v>
      </c>
      <c r="B178" s="61" t="s">
        <v>64</v>
      </c>
      <c r="C178" s="66">
        <f t="shared" si="12"/>
        <v>61550</v>
      </c>
      <c r="D178" s="66">
        <f t="shared" si="12"/>
        <v>26600</v>
      </c>
      <c r="E178" s="71"/>
      <c r="F178" s="72"/>
    </row>
    <row r="179" spans="1:7" hidden="1" x14ac:dyDescent="0.25">
      <c r="A179" s="168">
        <v>174</v>
      </c>
      <c r="B179" s="61" t="s">
        <v>27</v>
      </c>
      <c r="C179" s="66">
        <f t="shared" si="12"/>
        <v>99360.5</v>
      </c>
      <c r="D179" s="66">
        <f t="shared" si="12"/>
        <v>19450</v>
      </c>
      <c r="E179" s="71"/>
      <c r="F179" s="72"/>
    </row>
    <row r="180" spans="1:7" hidden="1" x14ac:dyDescent="0.25">
      <c r="A180" s="168">
        <v>197</v>
      </c>
      <c r="B180" s="61" t="s">
        <v>29</v>
      </c>
      <c r="C180" s="66">
        <f t="shared" si="12"/>
        <v>260000</v>
      </c>
      <c r="D180" s="66">
        <f t="shared" si="12"/>
        <v>208000</v>
      </c>
      <c r="E180" s="71"/>
      <c r="F180" s="72"/>
    </row>
    <row r="181" spans="1:7" hidden="1" x14ac:dyDescent="0.25">
      <c r="A181" s="168">
        <v>199</v>
      </c>
      <c r="B181" s="61" t="s">
        <v>30</v>
      </c>
      <c r="C181" s="66">
        <f t="shared" si="12"/>
        <v>342889.5</v>
      </c>
      <c r="D181" s="66">
        <f t="shared" si="12"/>
        <v>233173.53000000003</v>
      </c>
      <c r="E181" s="71"/>
      <c r="F181" s="72"/>
    </row>
    <row r="182" spans="1:7" hidden="1" x14ac:dyDescent="0.25">
      <c r="A182" s="168">
        <v>243</v>
      </c>
      <c r="B182" s="61" t="s">
        <v>86</v>
      </c>
      <c r="C182" s="66">
        <f t="shared" si="12"/>
        <v>154711.24</v>
      </c>
      <c r="D182" s="66">
        <f t="shared" si="12"/>
        <v>112506.6</v>
      </c>
      <c r="E182" s="71"/>
      <c r="F182" s="72"/>
    </row>
    <row r="183" spans="1:7" hidden="1" x14ac:dyDescent="0.25">
      <c r="A183" s="168">
        <v>261</v>
      </c>
      <c r="B183" s="61" t="s">
        <v>33</v>
      </c>
      <c r="C183" s="66">
        <f t="shared" si="12"/>
        <v>836414.94</v>
      </c>
      <c r="D183" s="66">
        <f t="shared" si="12"/>
        <v>337676.01</v>
      </c>
      <c r="E183" s="71"/>
      <c r="F183" s="72"/>
    </row>
    <row r="184" spans="1:7" hidden="1" x14ac:dyDescent="0.25">
      <c r="A184" s="168">
        <v>262</v>
      </c>
      <c r="B184" s="61" t="s">
        <v>34</v>
      </c>
      <c r="C184" s="66">
        <f t="shared" si="12"/>
        <v>17000</v>
      </c>
      <c r="D184" s="66">
        <f t="shared" si="12"/>
        <v>13195</v>
      </c>
      <c r="E184" s="71"/>
      <c r="F184" s="72"/>
    </row>
    <row r="185" spans="1:7" hidden="1" x14ac:dyDescent="0.25">
      <c r="A185" s="168">
        <v>266</v>
      </c>
      <c r="B185" s="61" t="s">
        <v>35</v>
      </c>
      <c r="C185" s="66">
        <f t="shared" si="12"/>
        <v>790736.14</v>
      </c>
      <c r="D185" s="66">
        <f t="shared" si="12"/>
        <v>335360.93</v>
      </c>
      <c r="E185" s="71"/>
      <c r="F185" s="72"/>
    </row>
    <row r="186" spans="1:7" hidden="1" x14ac:dyDescent="0.25">
      <c r="A186" s="168">
        <v>267</v>
      </c>
      <c r="B186" s="61" t="s">
        <v>36</v>
      </c>
      <c r="C186" s="66">
        <f t="shared" si="12"/>
        <v>180000</v>
      </c>
      <c r="D186" s="66">
        <f t="shared" si="12"/>
        <v>76513.820000000007</v>
      </c>
      <c r="E186" s="71"/>
      <c r="F186" s="72"/>
    </row>
    <row r="187" spans="1:7" hidden="1" x14ac:dyDescent="0.25">
      <c r="A187" s="168">
        <v>268</v>
      </c>
      <c r="B187" s="61" t="s">
        <v>37</v>
      </c>
      <c r="C187" s="66">
        <f t="shared" si="12"/>
        <v>144664</v>
      </c>
      <c r="D187" s="66">
        <f t="shared" si="12"/>
        <v>99137</v>
      </c>
      <c r="E187" s="71"/>
      <c r="F187" s="72"/>
    </row>
    <row r="188" spans="1:7" hidden="1" x14ac:dyDescent="0.25">
      <c r="A188" s="168">
        <v>269</v>
      </c>
      <c r="B188" s="61" t="s">
        <v>38</v>
      </c>
      <c r="C188" s="66">
        <f t="shared" si="12"/>
        <v>10000</v>
      </c>
      <c r="D188" s="66">
        <f t="shared" si="12"/>
        <v>1350</v>
      </c>
      <c r="E188" s="71"/>
      <c r="F188" s="72"/>
    </row>
    <row r="189" spans="1:7" hidden="1" x14ac:dyDescent="0.25">
      <c r="A189" s="168">
        <v>292</v>
      </c>
      <c r="B189" s="61" t="s">
        <v>40</v>
      </c>
      <c r="C189" s="66">
        <f t="shared" ref="C189:D194" si="13">+K40+K85+K136</f>
        <v>216194.41</v>
      </c>
      <c r="D189" s="66">
        <f t="shared" si="13"/>
        <v>59938.5</v>
      </c>
      <c r="E189" s="71"/>
      <c r="F189" s="72"/>
    </row>
    <row r="190" spans="1:7" hidden="1" x14ac:dyDescent="0.25">
      <c r="A190" s="168">
        <v>295</v>
      </c>
      <c r="B190" s="61" t="s">
        <v>41</v>
      </c>
      <c r="C190" s="66">
        <f t="shared" si="13"/>
        <v>31949881.489999998</v>
      </c>
      <c r="D190" s="66">
        <f t="shared" si="13"/>
        <v>4173646.9400000004</v>
      </c>
      <c r="E190" s="71"/>
      <c r="F190" s="72"/>
      <c r="G190" s="77"/>
    </row>
    <row r="191" spans="1:7" hidden="1" x14ac:dyDescent="0.25">
      <c r="A191" s="168">
        <v>297</v>
      </c>
      <c r="B191" s="61" t="s">
        <v>42</v>
      </c>
      <c r="C191" s="66">
        <f t="shared" si="13"/>
        <v>41790.379999999997</v>
      </c>
      <c r="D191" s="66">
        <f t="shared" si="13"/>
        <v>14063.8</v>
      </c>
      <c r="E191" s="71"/>
      <c r="F191" s="72"/>
    </row>
    <row r="192" spans="1:7" hidden="1" x14ac:dyDescent="0.25">
      <c r="A192" s="168">
        <v>298</v>
      </c>
      <c r="B192" s="61" t="s">
        <v>43</v>
      </c>
      <c r="C192" s="66">
        <f t="shared" si="13"/>
        <v>400000</v>
      </c>
      <c r="D192" s="66">
        <f t="shared" si="13"/>
        <v>53911.060000000005</v>
      </c>
      <c r="E192" s="71"/>
      <c r="F192" s="72"/>
    </row>
    <row r="193" spans="1:7" hidden="1" x14ac:dyDescent="0.25">
      <c r="A193" s="168">
        <v>299</v>
      </c>
      <c r="B193" s="61" t="s">
        <v>44</v>
      </c>
      <c r="C193" s="66">
        <f t="shared" si="13"/>
        <v>300000</v>
      </c>
      <c r="D193" s="66">
        <f t="shared" si="13"/>
        <v>72168.899999999994</v>
      </c>
      <c r="E193" s="71"/>
      <c r="F193" s="72"/>
    </row>
    <row r="194" spans="1:7" hidden="1" x14ac:dyDescent="0.25">
      <c r="A194" s="168">
        <v>323</v>
      </c>
      <c r="B194" s="61" t="s">
        <v>76</v>
      </c>
      <c r="C194" s="66">
        <f t="shared" si="13"/>
        <v>4417467.76</v>
      </c>
      <c r="D194" s="66">
        <f t="shared" si="13"/>
        <v>0</v>
      </c>
      <c r="E194" s="71"/>
      <c r="F194" s="72"/>
    </row>
    <row r="195" spans="1:7" ht="15.75" hidden="1" x14ac:dyDescent="0.3">
      <c r="A195" s="78"/>
      <c r="B195" s="54" t="s">
        <v>77</v>
      </c>
      <c r="C195" s="56">
        <f>SUM(C173:C194)</f>
        <v>41498611.600000001</v>
      </c>
      <c r="D195" s="56">
        <f>SUM(D173:D194)</f>
        <v>6561942.75</v>
      </c>
    </row>
    <row r="196" spans="1:7" ht="15.75" hidden="1" x14ac:dyDescent="0.3">
      <c r="A196" s="78"/>
      <c r="B196" s="54" t="s">
        <v>66</v>
      </c>
      <c r="C196" s="56">
        <f>+C195+C170</f>
        <v>65412099.219999999</v>
      </c>
      <c r="D196" s="56">
        <f>D195+D170</f>
        <v>30135833.670000002</v>
      </c>
      <c r="E196" s="71"/>
      <c r="F196" s="71"/>
      <c r="G196" s="71"/>
    </row>
    <row r="197" spans="1:7" x14ac:dyDescent="0.25">
      <c r="A197" s="64"/>
    </row>
    <row r="198" spans="1:7" x14ac:dyDescent="0.25">
      <c r="A198" s="64"/>
    </row>
    <row r="199" spans="1:7" ht="15.75" x14ac:dyDescent="0.3">
      <c r="A199" s="64"/>
      <c r="B199" s="137"/>
      <c r="C199" s="79"/>
      <c r="D199" s="80"/>
    </row>
    <row r="200" spans="1:7" ht="15.75" x14ac:dyDescent="0.3">
      <c r="B200" s="137"/>
      <c r="C200" s="79"/>
      <c r="D200" s="80"/>
    </row>
    <row r="201" spans="1:7" ht="15.75" x14ac:dyDescent="0.3">
      <c r="B201" s="137"/>
      <c r="C201" s="79"/>
      <c r="D201" s="80"/>
    </row>
    <row r="202" spans="1:7" ht="15.75" x14ac:dyDescent="0.3">
      <c r="B202" s="137"/>
      <c r="C202" s="79"/>
      <c r="D202" s="80"/>
    </row>
    <row r="203" spans="1:7" ht="15.75" x14ac:dyDescent="0.3">
      <c r="B203" s="137"/>
      <c r="C203" s="79"/>
      <c r="D203" s="80"/>
    </row>
    <row r="204" spans="1:7" ht="15.75" x14ac:dyDescent="0.3">
      <c r="B204" s="137"/>
      <c r="C204" s="79"/>
      <c r="D204" s="80"/>
    </row>
    <row r="205" spans="1:7" x14ac:dyDescent="0.25">
      <c r="B205" s="49"/>
      <c r="C205" s="81"/>
      <c r="D205" s="169"/>
    </row>
    <row r="209" spans="2:12" x14ac:dyDescent="0.25">
      <c r="B209" s="82" t="s">
        <v>81</v>
      </c>
      <c r="D209" t="s">
        <v>164</v>
      </c>
      <c r="G209" s="49" t="s">
        <v>168</v>
      </c>
      <c r="I209" t="s">
        <v>169</v>
      </c>
    </row>
    <row r="210" spans="2:12" x14ac:dyDescent="0.25">
      <c r="D210" s="197" t="s">
        <v>165</v>
      </c>
      <c r="E210" s="197"/>
      <c r="F210" s="197"/>
      <c r="G210" s="49"/>
      <c r="H210" s="49"/>
      <c r="I210" s="49" t="s">
        <v>152</v>
      </c>
      <c r="J210" s="49"/>
      <c r="K210" s="49"/>
      <c r="L210" s="49"/>
    </row>
    <row r="211" spans="2:12" x14ac:dyDescent="0.25">
      <c r="D211" s="197" t="s">
        <v>166</v>
      </c>
      <c r="E211" s="197"/>
      <c r="F211" s="197"/>
      <c r="G211" s="49"/>
      <c r="H211" s="49"/>
      <c r="I211" s="49" t="s">
        <v>153</v>
      </c>
      <c r="J211" s="49"/>
      <c r="K211" s="49"/>
      <c r="L211" s="49"/>
    </row>
    <row r="212" spans="2:12" x14ac:dyDescent="0.25">
      <c r="D212" s="83"/>
      <c r="E212" s="83"/>
      <c r="H212" s="49"/>
      <c r="I212" s="49"/>
      <c r="J212" s="49"/>
    </row>
    <row r="213" spans="2:12" x14ac:dyDescent="0.25">
      <c r="B213" s="82" t="s">
        <v>82</v>
      </c>
      <c r="D213" s="49" t="s">
        <v>193</v>
      </c>
      <c r="H213" s="84"/>
      <c r="I213" s="84"/>
      <c r="J213" s="84"/>
      <c r="K213" s="198"/>
      <c r="L213" s="198"/>
    </row>
  </sheetData>
  <mergeCells count="27">
    <mergeCell ref="C168:D168"/>
    <mergeCell ref="D210:F210"/>
    <mergeCell ref="D211:F211"/>
    <mergeCell ref="K213:L213"/>
    <mergeCell ref="A110:L110"/>
    <mergeCell ref="C111:D111"/>
    <mergeCell ref="E111:F111"/>
    <mergeCell ref="G111:H111"/>
    <mergeCell ref="I111:J111"/>
    <mergeCell ref="K111:L111"/>
    <mergeCell ref="N15:O15"/>
    <mergeCell ref="P15:Q15"/>
    <mergeCell ref="R15:S15"/>
    <mergeCell ref="A59:L59"/>
    <mergeCell ref="C60:D60"/>
    <mergeCell ref="E60:F60"/>
    <mergeCell ref="G60:H60"/>
    <mergeCell ref="I60:J60"/>
    <mergeCell ref="C15:D15"/>
    <mergeCell ref="E15:F15"/>
    <mergeCell ref="G15:H15"/>
    <mergeCell ref="I15:J15"/>
    <mergeCell ref="K8:L8"/>
    <mergeCell ref="A10:L10"/>
    <mergeCell ref="A11:L11"/>
    <mergeCell ref="A12:L12"/>
    <mergeCell ref="A14:L14"/>
  </mergeCells>
  <hyperlinks>
    <hyperlink ref="A12" r:id="rId1" xr:uid="{A3371642-A11A-419E-8F0A-12B065A3F429}"/>
  </hyperlinks>
  <pageMargins left="0.11811023622047245" right="0" top="0" bottom="0" header="0" footer="0"/>
  <pageSetup scale="70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48622-5E70-4F0D-A8D8-36A14F6EE485}">
  <dimension ref="A7:S216"/>
  <sheetViews>
    <sheetView topLeftCell="A205" workbookViewId="0">
      <selection activeCell="B208" sqref="B208"/>
    </sheetView>
  </sheetViews>
  <sheetFormatPr baseColWidth="10" defaultRowHeight="15" x14ac:dyDescent="0.25"/>
  <cols>
    <col min="1" max="1" width="4" customWidth="1"/>
    <col min="2" max="2" width="48.140625" customWidth="1"/>
    <col min="3" max="4" width="13.7109375" customWidth="1"/>
    <col min="5" max="5" width="14.85546875" customWidth="1"/>
    <col min="6" max="6" width="14.5703125" customWidth="1"/>
    <col min="7" max="7" width="15.140625" customWidth="1"/>
    <col min="8" max="10" width="13.5703125" customWidth="1"/>
    <col min="11" max="13" width="14.85546875" bestFit="1" customWidth="1"/>
    <col min="14" max="14" width="13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0" width="13.7109375" customWidth="1"/>
    <col min="261" max="261" width="14.85546875" customWidth="1"/>
    <col min="262" max="262" width="14.5703125" customWidth="1"/>
    <col min="263" max="263" width="15.140625" customWidth="1"/>
    <col min="264" max="266" width="13.5703125" customWidth="1"/>
    <col min="267" max="269" width="14.85546875" bestFit="1" customWidth="1"/>
    <col min="270" max="270" width="13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6" width="13.7109375" customWidth="1"/>
    <col min="517" max="517" width="14.85546875" customWidth="1"/>
    <col min="518" max="518" width="14.5703125" customWidth="1"/>
    <col min="519" max="519" width="15.140625" customWidth="1"/>
    <col min="520" max="522" width="13.5703125" customWidth="1"/>
    <col min="523" max="525" width="14.85546875" bestFit="1" customWidth="1"/>
    <col min="526" max="526" width="13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2" width="13.7109375" customWidth="1"/>
    <col min="773" max="773" width="14.85546875" customWidth="1"/>
    <col min="774" max="774" width="14.5703125" customWidth="1"/>
    <col min="775" max="775" width="15.140625" customWidth="1"/>
    <col min="776" max="778" width="13.5703125" customWidth="1"/>
    <col min="779" max="781" width="14.85546875" bestFit="1" customWidth="1"/>
    <col min="782" max="782" width="13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8" width="13.7109375" customWidth="1"/>
    <col min="1029" max="1029" width="14.85546875" customWidth="1"/>
    <col min="1030" max="1030" width="14.5703125" customWidth="1"/>
    <col min="1031" max="1031" width="15.140625" customWidth="1"/>
    <col min="1032" max="1034" width="13.5703125" customWidth="1"/>
    <col min="1035" max="1037" width="14.85546875" bestFit="1" customWidth="1"/>
    <col min="1038" max="1038" width="13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4" width="13.7109375" customWidth="1"/>
    <col min="1285" max="1285" width="14.85546875" customWidth="1"/>
    <col min="1286" max="1286" width="14.5703125" customWidth="1"/>
    <col min="1287" max="1287" width="15.140625" customWidth="1"/>
    <col min="1288" max="1290" width="13.5703125" customWidth="1"/>
    <col min="1291" max="1293" width="14.85546875" bestFit="1" customWidth="1"/>
    <col min="1294" max="1294" width="13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0" width="13.7109375" customWidth="1"/>
    <col min="1541" max="1541" width="14.85546875" customWidth="1"/>
    <col min="1542" max="1542" width="14.5703125" customWidth="1"/>
    <col min="1543" max="1543" width="15.140625" customWidth="1"/>
    <col min="1544" max="1546" width="13.5703125" customWidth="1"/>
    <col min="1547" max="1549" width="14.85546875" bestFit="1" customWidth="1"/>
    <col min="1550" max="1550" width="13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6" width="13.7109375" customWidth="1"/>
    <col min="1797" max="1797" width="14.85546875" customWidth="1"/>
    <col min="1798" max="1798" width="14.5703125" customWidth="1"/>
    <col min="1799" max="1799" width="15.140625" customWidth="1"/>
    <col min="1800" max="1802" width="13.5703125" customWidth="1"/>
    <col min="1803" max="1805" width="14.85546875" bestFit="1" customWidth="1"/>
    <col min="1806" max="1806" width="13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2" width="13.7109375" customWidth="1"/>
    <col min="2053" max="2053" width="14.85546875" customWidth="1"/>
    <col min="2054" max="2054" width="14.5703125" customWidth="1"/>
    <col min="2055" max="2055" width="15.140625" customWidth="1"/>
    <col min="2056" max="2058" width="13.5703125" customWidth="1"/>
    <col min="2059" max="2061" width="14.85546875" bestFit="1" customWidth="1"/>
    <col min="2062" max="2062" width="13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8" width="13.7109375" customWidth="1"/>
    <col min="2309" max="2309" width="14.85546875" customWidth="1"/>
    <col min="2310" max="2310" width="14.5703125" customWidth="1"/>
    <col min="2311" max="2311" width="15.140625" customWidth="1"/>
    <col min="2312" max="2314" width="13.5703125" customWidth="1"/>
    <col min="2315" max="2317" width="14.85546875" bestFit="1" customWidth="1"/>
    <col min="2318" max="2318" width="13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4" width="13.7109375" customWidth="1"/>
    <col min="2565" max="2565" width="14.85546875" customWidth="1"/>
    <col min="2566" max="2566" width="14.5703125" customWidth="1"/>
    <col min="2567" max="2567" width="15.140625" customWidth="1"/>
    <col min="2568" max="2570" width="13.5703125" customWidth="1"/>
    <col min="2571" max="2573" width="14.85546875" bestFit="1" customWidth="1"/>
    <col min="2574" max="2574" width="13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0" width="13.7109375" customWidth="1"/>
    <col min="2821" max="2821" width="14.85546875" customWidth="1"/>
    <col min="2822" max="2822" width="14.5703125" customWidth="1"/>
    <col min="2823" max="2823" width="15.140625" customWidth="1"/>
    <col min="2824" max="2826" width="13.5703125" customWidth="1"/>
    <col min="2827" max="2829" width="14.85546875" bestFit="1" customWidth="1"/>
    <col min="2830" max="2830" width="13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6" width="13.7109375" customWidth="1"/>
    <col min="3077" max="3077" width="14.85546875" customWidth="1"/>
    <col min="3078" max="3078" width="14.5703125" customWidth="1"/>
    <col min="3079" max="3079" width="15.140625" customWidth="1"/>
    <col min="3080" max="3082" width="13.5703125" customWidth="1"/>
    <col min="3083" max="3085" width="14.85546875" bestFit="1" customWidth="1"/>
    <col min="3086" max="3086" width="13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2" width="13.7109375" customWidth="1"/>
    <col min="3333" max="3333" width="14.85546875" customWidth="1"/>
    <col min="3334" max="3334" width="14.5703125" customWidth="1"/>
    <col min="3335" max="3335" width="15.140625" customWidth="1"/>
    <col min="3336" max="3338" width="13.5703125" customWidth="1"/>
    <col min="3339" max="3341" width="14.85546875" bestFit="1" customWidth="1"/>
    <col min="3342" max="3342" width="13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8" width="13.7109375" customWidth="1"/>
    <col min="3589" max="3589" width="14.85546875" customWidth="1"/>
    <col min="3590" max="3590" width="14.5703125" customWidth="1"/>
    <col min="3591" max="3591" width="15.140625" customWidth="1"/>
    <col min="3592" max="3594" width="13.5703125" customWidth="1"/>
    <col min="3595" max="3597" width="14.85546875" bestFit="1" customWidth="1"/>
    <col min="3598" max="3598" width="13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4" width="13.7109375" customWidth="1"/>
    <col min="3845" max="3845" width="14.85546875" customWidth="1"/>
    <col min="3846" max="3846" width="14.5703125" customWidth="1"/>
    <col min="3847" max="3847" width="15.140625" customWidth="1"/>
    <col min="3848" max="3850" width="13.5703125" customWidth="1"/>
    <col min="3851" max="3853" width="14.85546875" bestFit="1" customWidth="1"/>
    <col min="3854" max="3854" width="13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0" width="13.7109375" customWidth="1"/>
    <col min="4101" max="4101" width="14.85546875" customWidth="1"/>
    <col min="4102" max="4102" width="14.5703125" customWidth="1"/>
    <col min="4103" max="4103" width="15.140625" customWidth="1"/>
    <col min="4104" max="4106" width="13.5703125" customWidth="1"/>
    <col min="4107" max="4109" width="14.85546875" bestFit="1" customWidth="1"/>
    <col min="4110" max="4110" width="13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6" width="13.7109375" customWidth="1"/>
    <col min="4357" max="4357" width="14.85546875" customWidth="1"/>
    <col min="4358" max="4358" width="14.5703125" customWidth="1"/>
    <col min="4359" max="4359" width="15.140625" customWidth="1"/>
    <col min="4360" max="4362" width="13.5703125" customWidth="1"/>
    <col min="4363" max="4365" width="14.85546875" bestFit="1" customWidth="1"/>
    <col min="4366" max="4366" width="13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2" width="13.7109375" customWidth="1"/>
    <col min="4613" max="4613" width="14.85546875" customWidth="1"/>
    <col min="4614" max="4614" width="14.5703125" customWidth="1"/>
    <col min="4615" max="4615" width="15.140625" customWidth="1"/>
    <col min="4616" max="4618" width="13.5703125" customWidth="1"/>
    <col min="4619" max="4621" width="14.85546875" bestFit="1" customWidth="1"/>
    <col min="4622" max="4622" width="13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8" width="13.7109375" customWidth="1"/>
    <col min="4869" max="4869" width="14.85546875" customWidth="1"/>
    <col min="4870" max="4870" width="14.5703125" customWidth="1"/>
    <col min="4871" max="4871" width="15.140625" customWidth="1"/>
    <col min="4872" max="4874" width="13.5703125" customWidth="1"/>
    <col min="4875" max="4877" width="14.85546875" bestFit="1" customWidth="1"/>
    <col min="4878" max="4878" width="13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4" width="13.7109375" customWidth="1"/>
    <col min="5125" max="5125" width="14.85546875" customWidth="1"/>
    <col min="5126" max="5126" width="14.5703125" customWidth="1"/>
    <col min="5127" max="5127" width="15.140625" customWidth="1"/>
    <col min="5128" max="5130" width="13.5703125" customWidth="1"/>
    <col min="5131" max="5133" width="14.85546875" bestFit="1" customWidth="1"/>
    <col min="5134" max="5134" width="13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0" width="13.7109375" customWidth="1"/>
    <col min="5381" max="5381" width="14.85546875" customWidth="1"/>
    <col min="5382" max="5382" width="14.5703125" customWidth="1"/>
    <col min="5383" max="5383" width="15.140625" customWidth="1"/>
    <col min="5384" max="5386" width="13.5703125" customWidth="1"/>
    <col min="5387" max="5389" width="14.85546875" bestFit="1" customWidth="1"/>
    <col min="5390" max="5390" width="13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6" width="13.7109375" customWidth="1"/>
    <col min="5637" max="5637" width="14.85546875" customWidth="1"/>
    <col min="5638" max="5638" width="14.5703125" customWidth="1"/>
    <col min="5639" max="5639" width="15.140625" customWidth="1"/>
    <col min="5640" max="5642" width="13.5703125" customWidth="1"/>
    <col min="5643" max="5645" width="14.85546875" bestFit="1" customWidth="1"/>
    <col min="5646" max="5646" width="13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2" width="13.7109375" customWidth="1"/>
    <col min="5893" max="5893" width="14.85546875" customWidth="1"/>
    <col min="5894" max="5894" width="14.5703125" customWidth="1"/>
    <col min="5895" max="5895" width="15.140625" customWidth="1"/>
    <col min="5896" max="5898" width="13.5703125" customWidth="1"/>
    <col min="5899" max="5901" width="14.85546875" bestFit="1" customWidth="1"/>
    <col min="5902" max="5902" width="13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8" width="13.7109375" customWidth="1"/>
    <col min="6149" max="6149" width="14.85546875" customWidth="1"/>
    <col min="6150" max="6150" width="14.5703125" customWidth="1"/>
    <col min="6151" max="6151" width="15.140625" customWidth="1"/>
    <col min="6152" max="6154" width="13.5703125" customWidth="1"/>
    <col min="6155" max="6157" width="14.85546875" bestFit="1" customWidth="1"/>
    <col min="6158" max="6158" width="13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4" width="13.7109375" customWidth="1"/>
    <col min="6405" max="6405" width="14.85546875" customWidth="1"/>
    <col min="6406" max="6406" width="14.5703125" customWidth="1"/>
    <col min="6407" max="6407" width="15.140625" customWidth="1"/>
    <col min="6408" max="6410" width="13.5703125" customWidth="1"/>
    <col min="6411" max="6413" width="14.85546875" bestFit="1" customWidth="1"/>
    <col min="6414" max="6414" width="13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0" width="13.7109375" customWidth="1"/>
    <col min="6661" max="6661" width="14.85546875" customWidth="1"/>
    <col min="6662" max="6662" width="14.5703125" customWidth="1"/>
    <col min="6663" max="6663" width="15.140625" customWidth="1"/>
    <col min="6664" max="6666" width="13.5703125" customWidth="1"/>
    <col min="6667" max="6669" width="14.85546875" bestFit="1" customWidth="1"/>
    <col min="6670" max="6670" width="13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6" width="13.7109375" customWidth="1"/>
    <col min="6917" max="6917" width="14.85546875" customWidth="1"/>
    <col min="6918" max="6918" width="14.5703125" customWidth="1"/>
    <col min="6919" max="6919" width="15.140625" customWidth="1"/>
    <col min="6920" max="6922" width="13.5703125" customWidth="1"/>
    <col min="6923" max="6925" width="14.85546875" bestFit="1" customWidth="1"/>
    <col min="6926" max="6926" width="13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2" width="13.7109375" customWidth="1"/>
    <col min="7173" max="7173" width="14.85546875" customWidth="1"/>
    <col min="7174" max="7174" width="14.5703125" customWidth="1"/>
    <col min="7175" max="7175" width="15.140625" customWidth="1"/>
    <col min="7176" max="7178" width="13.5703125" customWidth="1"/>
    <col min="7179" max="7181" width="14.85546875" bestFit="1" customWidth="1"/>
    <col min="7182" max="7182" width="13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8" width="13.7109375" customWidth="1"/>
    <col min="7429" max="7429" width="14.85546875" customWidth="1"/>
    <col min="7430" max="7430" width="14.5703125" customWidth="1"/>
    <col min="7431" max="7431" width="15.140625" customWidth="1"/>
    <col min="7432" max="7434" width="13.5703125" customWidth="1"/>
    <col min="7435" max="7437" width="14.85546875" bestFit="1" customWidth="1"/>
    <col min="7438" max="7438" width="13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4" width="13.7109375" customWidth="1"/>
    <col min="7685" max="7685" width="14.85546875" customWidth="1"/>
    <col min="7686" max="7686" width="14.5703125" customWidth="1"/>
    <col min="7687" max="7687" width="15.140625" customWidth="1"/>
    <col min="7688" max="7690" width="13.5703125" customWidth="1"/>
    <col min="7691" max="7693" width="14.85546875" bestFit="1" customWidth="1"/>
    <col min="7694" max="7694" width="13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0" width="13.7109375" customWidth="1"/>
    <col min="7941" max="7941" width="14.85546875" customWidth="1"/>
    <col min="7942" max="7942" width="14.5703125" customWidth="1"/>
    <col min="7943" max="7943" width="15.140625" customWidth="1"/>
    <col min="7944" max="7946" width="13.5703125" customWidth="1"/>
    <col min="7947" max="7949" width="14.85546875" bestFit="1" customWidth="1"/>
    <col min="7950" max="7950" width="13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6" width="13.7109375" customWidth="1"/>
    <col min="8197" max="8197" width="14.85546875" customWidth="1"/>
    <col min="8198" max="8198" width="14.5703125" customWidth="1"/>
    <col min="8199" max="8199" width="15.140625" customWidth="1"/>
    <col min="8200" max="8202" width="13.5703125" customWidth="1"/>
    <col min="8203" max="8205" width="14.85546875" bestFit="1" customWidth="1"/>
    <col min="8206" max="8206" width="13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2" width="13.7109375" customWidth="1"/>
    <col min="8453" max="8453" width="14.85546875" customWidth="1"/>
    <col min="8454" max="8454" width="14.5703125" customWidth="1"/>
    <col min="8455" max="8455" width="15.140625" customWidth="1"/>
    <col min="8456" max="8458" width="13.5703125" customWidth="1"/>
    <col min="8459" max="8461" width="14.85546875" bestFit="1" customWidth="1"/>
    <col min="8462" max="8462" width="13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8" width="13.7109375" customWidth="1"/>
    <col min="8709" max="8709" width="14.85546875" customWidth="1"/>
    <col min="8710" max="8710" width="14.5703125" customWidth="1"/>
    <col min="8711" max="8711" width="15.140625" customWidth="1"/>
    <col min="8712" max="8714" width="13.5703125" customWidth="1"/>
    <col min="8715" max="8717" width="14.85546875" bestFit="1" customWidth="1"/>
    <col min="8718" max="8718" width="13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4" width="13.7109375" customWidth="1"/>
    <col min="8965" max="8965" width="14.85546875" customWidth="1"/>
    <col min="8966" max="8966" width="14.5703125" customWidth="1"/>
    <col min="8967" max="8967" width="15.140625" customWidth="1"/>
    <col min="8968" max="8970" width="13.5703125" customWidth="1"/>
    <col min="8971" max="8973" width="14.85546875" bestFit="1" customWidth="1"/>
    <col min="8974" max="8974" width="13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0" width="13.7109375" customWidth="1"/>
    <col min="9221" max="9221" width="14.85546875" customWidth="1"/>
    <col min="9222" max="9222" width="14.5703125" customWidth="1"/>
    <col min="9223" max="9223" width="15.140625" customWidth="1"/>
    <col min="9224" max="9226" width="13.5703125" customWidth="1"/>
    <col min="9227" max="9229" width="14.85546875" bestFit="1" customWidth="1"/>
    <col min="9230" max="9230" width="13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6" width="13.7109375" customWidth="1"/>
    <col min="9477" max="9477" width="14.85546875" customWidth="1"/>
    <col min="9478" max="9478" width="14.5703125" customWidth="1"/>
    <col min="9479" max="9479" width="15.140625" customWidth="1"/>
    <col min="9480" max="9482" width="13.5703125" customWidth="1"/>
    <col min="9483" max="9485" width="14.85546875" bestFit="1" customWidth="1"/>
    <col min="9486" max="9486" width="13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2" width="13.7109375" customWidth="1"/>
    <col min="9733" max="9733" width="14.85546875" customWidth="1"/>
    <col min="9734" max="9734" width="14.5703125" customWidth="1"/>
    <col min="9735" max="9735" width="15.140625" customWidth="1"/>
    <col min="9736" max="9738" width="13.5703125" customWidth="1"/>
    <col min="9739" max="9741" width="14.85546875" bestFit="1" customWidth="1"/>
    <col min="9742" max="9742" width="13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8" width="13.7109375" customWidth="1"/>
    <col min="9989" max="9989" width="14.85546875" customWidth="1"/>
    <col min="9990" max="9990" width="14.5703125" customWidth="1"/>
    <col min="9991" max="9991" width="15.140625" customWidth="1"/>
    <col min="9992" max="9994" width="13.5703125" customWidth="1"/>
    <col min="9995" max="9997" width="14.85546875" bestFit="1" customWidth="1"/>
    <col min="9998" max="9998" width="13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4" width="13.7109375" customWidth="1"/>
    <col min="10245" max="10245" width="14.85546875" customWidth="1"/>
    <col min="10246" max="10246" width="14.5703125" customWidth="1"/>
    <col min="10247" max="10247" width="15.140625" customWidth="1"/>
    <col min="10248" max="10250" width="13.5703125" customWidth="1"/>
    <col min="10251" max="10253" width="14.85546875" bestFit="1" customWidth="1"/>
    <col min="10254" max="10254" width="13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0" width="13.7109375" customWidth="1"/>
    <col min="10501" max="10501" width="14.85546875" customWidth="1"/>
    <col min="10502" max="10502" width="14.5703125" customWidth="1"/>
    <col min="10503" max="10503" width="15.140625" customWidth="1"/>
    <col min="10504" max="10506" width="13.5703125" customWidth="1"/>
    <col min="10507" max="10509" width="14.85546875" bestFit="1" customWidth="1"/>
    <col min="10510" max="10510" width="13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6" width="13.7109375" customWidth="1"/>
    <col min="10757" max="10757" width="14.85546875" customWidth="1"/>
    <col min="10758" max="10758" width="14.5703125" customWidth="1"/>
    <col min="10759" max="10759" width="15.140625" customWidth="1"/>
    <col min="10760" max="10762" width="13.5703125" customWidth="1"/>
    <col min="10763" max="10765" width="14.85546875" bestFit="1" customWidth="1"/>
    <col min="10766" max="10766" width="13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2" width="13.7109375" customWidth="1"/>
    <col min="11013" max="11013" width="14.85546875" customWidth="1"/>
    <col min="11014" max="11014" width="14.5703125" customWidth="1"/>
    <col min="11015" max="11015" width="15.140625" customWidth="1"/>
    <col min="11016" max="11018" width="13.5703125" customWidth="1"/>
    <col min="11019" max="11021" width="14.85546875" bestFit="1" customWidth="1"/>
    <col min="11022" max="11022" width="13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8" width="13.7109375" customWidth="1"/>
    <col min="11269" max="11269" width="14.85546875" customWidth="1"/>
    <col min="11270" max="11270" width="14.5703125" customWidth="1"/>
    <col min="11271" max="11271" width="15.140625" customWidth="1"/>
    <col min="11272" max="11274" width="13.5703125" customWidth="1"/>
    <col min="11275" max="11277" width="14.85546875" bestFit="1" customWidth="1"/>
    <col min="11278" max="11278" width="13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4" width="13.7109375" customWidth="1"/>
    <col min="11525" max="11525" width="14.85546875" customWidth="1"/>
    <col min="11526" max="11526" width="14.5703125" customWidth="1"/>
    <col min="11527" max="11527" width="15.140625" customWidth="1"/>
    <col min="11528" max="11530" width="13.5703125" customWidth="1"/>
    <col min="11531" max="11533" width="14.85546875" bestFit="1" customWidth="1"/>
    <col min="11534" max="11534" width="13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0" width="13.7109375" customWidth="1"/>
    <col min="11781" max="11781" width="14.85546875" customWidth="1"/>
    <col min="11782" max="11782" width="14.5703125" customWidth="1"/>
    <col min="11783" max="11783" width="15.140625" customWidth="1"/>
    <col min="11784" max="11786" width="13.5703125" customWidth="1"/>
    <col min="11787" max="11789" width="14.85546875" bestFit="1" customWidth="1"/>
    <col min="11790" max="11790" width="13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6" width="13.7109375" customWidth="1"/>
    <col min="12037" max="12037" width="14.85546875" customWidth="1"/>
    <col min="12038" max="12038" width="14.5703125" customWidth="1"/>
    <col min="12039" max="12039" width="15.140625" customWidth="1"/>
    <col min="12040" max="12042" width="13.5703125" customWidth="1"/>
    <col min="12043" max="12045" width="14.85546875" bestFit="1" customWidth="1"/>
    <col min="12046" max="12046" width="13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2" width="13.7109375" customWidth="1"/>
    <col min="12293" max="12293" width="14.85546875" customWidth="1"/>
    <col min="12294" max="12294" width="14.5703125" customWidth="1"/>
    <col min="12295" max="12295" width="15.140625" customWidth="1"/>
    <col min="12296" max="12298" width="13.5703125" customWidth="1"/>
    <col min="12299" max="12301" width="14.85546875" bestFit="1" customWidth="1"/>
    <col min="12302" max="12302" width="13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8" width="13.7109375" customWidth="1"/>
    <col min="12549" max="12549" width="14.85546875" customWidth="1"/>
    <col min="12550" max="12550" width="14.5703125" customWidth="1"/>
    <col min="12551" max="12551" width="15.140625" customWidth="1"/>
    <col min="12552" max="12554" width="13.5703125" customWidth="1"/>
    <col min="12555" max="12557" width="14.85546875" bestFit="1" customWidth="1"/>
    <col min="12558" max="12558" width="13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4" width="13.7109375" customWidth="1"/>
    <col min="12805" max="12805" width="14.85546875" customWidth="1"/>
    <col min="12806" max="12806" width="14.5703125" customWidth="1"/>
    <col min="12807" max="12807" width="15.140625" customWidth="1"/>
    <col min="12808" max="12810" width="13.5703125" customWidth="1"/>
    <col min="12811" max="12813" width="14.85546875" bestFit="1" customWidth="1"/>
    <col min="12814" max="12814" width="13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0" width="13.7109375" customWidth="1"/>
    <col min="13061" max="13061" width="14.85546875" customWidth="1"/>
    <col min="13062" max="13062" width="14.5703125" customWidth="1"/>
    <col min="13063" max="13063" width="15.140625" customWidth="1"/>
    <col min="13064" max="13066" width="13.5703125" customWidth="1"/>
    <col min="13067" max="13069" width="14.85546875" bestFit="1" customWidth="1"/>
    <col min="13070" max="13070" width="13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6" width="13.7109375" customWidth="1"/>
    <col min="13317" max="13317" width="14.85546875" customWidth="1"/>
    <col min="13318" max="13318" width="14.5703125" customWidth="1"/>
    <col min="13319" max="13319" width="15.140625" customWidth="1"/>
    <col min="13320" max="13322" width="13.5703125" customWidth="1"/>
    <col min="13323" max="13325" width="14.85546875" bestFit="1" customWidth="1"/>
    <col min="13326" max="13326" width="13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2" width="13.7109375" customWidth="1"/>
    <col min="13573" max="13573" width="14.85546875" customWidth="1"/>
    <col min="13574" max="13574" width="14.5703125" customWidth="1"/>
    <col min="13575" max="13575" width="15.140625" customWidth="1"/>
    <col min="13576" max="13578" width="13.5703125" customWidth="1"/>
    <col min="13579" max="13581" width="14.85546875" bestFit="1" customWidth="1"/>
    <col min="13582" max="13582" width="13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8" width="13.7109375" customWidth="1"/>
    <col min="13829" max="13829" width="14.85546875" customWidth="1"/>
    <col min="13830" max="13830" width="14.5703125" customWidth="1"/>
    <col min="13831" max="13831" width="15.140625" customWidth="1"/>
    <col min="13832" max="13834" width="13.5703125" customWidth="1"/>
    <col min="13835" max="13837" width="14.85546875" bestFit="1" customWidth="1"/>
    <col min="13838" max="13838" width="13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4" width="13.7109375" customWidth="1"/>
    <col min="14085" max="14085" width="14.85546875" customWidth="1"/>
    <col min="14086" max="14086" width="14.5703125" customWidth="1"/>
    <col min="14087" max="14087" width="15.140625" customWidth="1"/>
    <col min="14088" max="14090" width="13.5703125" customWidth="1"/>
    <col min="14091" max="14093" width="14.85546875" bestFit="1" customWidth="1"/>
    <col min="14094" max="14094" width="13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0" width="13.7109375" customWidth="1"/>
    <col min="14341" max="14341" width="14.85546875" customWidth="1"/>
    <col min="14342" max="14342" width="14.5703125" customWidth="1"/>
    <col min="14343" max="14343" width="15.140625" customWidth="1"/>
    <col min="14344" max="14346" width="13.5703125" customWidth="1"/>
    <col min="14347" max="14349" width="14.85546875" bestFit="1" customWidth="1"/>
    <col min="14350" max="14350" width="13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6" width="13.7109375" customWidth="1"/>
    <col min="14597" max="14597" width="14.85546875" customWidth="1"/>
    <col min="14598" max="14598" width="14.5703125" customWidth="1"/>
    <col min="14599" max="14599" width="15.140625" customWidth="1"/>
    <col min="14600" max="14602" width="13.5703125" customWidth="1"/>
    <col min="14603" max="14605" width="14.85546875" bestFit="1" customWidth="1"/>
    <col min="14606" max="14606" width="13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2" width="13.7109375" customWidth="1"/>
    <col min="14853" max="14853" width="14.85546875" customWidth="1"/>
    <col min="14854" max="14854" width="14.5703125" customWidth="1"/>
    <col min="14855" max="14855" width="15.140625" customWidth="1"/>
    <col min="14856" max="14858" width="13.5703125" customWidth="1"/>
    <col min="14859" max="14861" width="14.85546875" bestFit="1" customWidth="1"/>
    <col min="14862" max="14862" width="13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8" width="13.7109375" customWidth="1"/>
    <col min="15109" max="15109" width="14.85546875" customWidth="1"/>
    <col min="15110" max="15110" width="14.5703125" customWidth="1"/>
    <col min="15111" max="15111" width="15.140625" customWidth="1"/>
    <col min="15112" max="15114" width="13.5703125" customWidth="1"/>
    <col min="15115" max="15117" width="14.85546875" bestFit="1" customWidth="1"/>
    <col min="15118" max="15118" width="13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4" width="13.7109375" customWidth="1"/>
    <col min="15365" max="15365" width="14.85546875" customWidth="1"/>
    <col min="15366" max="15366" width="14.5703125" customWidth="1"/>
    <col min="15367" max="15367" width="15.140625" customWidth="1"/>
    <col min="15368" max="15370" width="13.5703125" customWidth="1"/>
    <col min="15371" max="15373" width="14.85546875" bestFit="1" customWidth="1"/>
    <col min="15374" max="15374" width="13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0" width="13.7109375" customWidth="1"/>
    <col min="15621" max="15621" width="14.85546875" customWidth="1"/>
    <col min="15622" max="15622" width="14.5703125" customWidth="1"/>
    <col min="15623" max="15623" width="15.140625" customWidth="1"/>
    <col min="15624" max="15626" width="13.5703125" customWidth="1"/>
    <col min="15627" max="15629" width="14.85546875" bestFit="1" customWidth="1"/>
    <col min="15630" max="15630" width="13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6" width="13.7109375" customWidth="1"/>
    <col min="15877" max="15877" width="14.85546875" customWidth="1"/>
    <col min="15878" max="15878" width="14.5703125" customWidth="1"/>
    <col min="15879" max="15879" width="15.140625" customWidth="1"/>
    <col min="15880" max="15882" width="13.5703125" customWidth="1"/>
    <col min="15883" max="15885" width="14.85546875" bestFit="1" customWidth="1"/>
    <col min="15886" max="15886" width="13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2" width="13.7109375" customWidth="1"/>
    <col min="16133" max="16133" width="14.85546875" customWidth="1"/>
    <col min="16134" max="16134" width="14.5703125" customWidth="1"/>
    <col min="16135" max="16135" width="15.140625" customWidth="1"/>
    <col min="16136" max="16138" width="13.5703125" customWidth="1"/>
    <col min="16139" max="16141" width="14.85546875" bestFit="1" customWidth="1"/>
    <col min="16142" max="16142" width="13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48" t="s">
        <v>53</v>
      </c>
      <c r="K8" s="188" t="s">
        <v>155</v>
      </c>
      <c r="L8" s="189"/>
    </row>
    <row r="10" spans="1:19" x14ac:dyDescent="0.25">
      <c r="A10" s="190" t="s">
        <v>0</v>
      </c>
      <c r="B10" s="190"/>
      <c r="C10" s="190"/>
      <c r="D10" s="190"/>
      <c r="E10" s="190"/>
      <c r="F10" s="190"/>
      <c r="G10" s="190"/>
      <c r="H10" s="190"/>
      <c r="I10" s="190"/>
      <c r="J10" s="190"/>
      <c r="K10" s="190"/>
      <c r="L10" s="190"/>
      <c r="M10" s="49"/>
      <c r="N10" s="49"/>
      <c r="O10" s="49"/>
      <c r="P10" s="49"/>
      <c r="Q10" s="49"/>
      <c r="R10" s="49"/>
      <c r="S10" s="49"/>
    </row>
    <row r="11" spans="1:19" x14ac:dyDescent="0.25">
      <c r="A11" s="191" t="s">
        <v>54</v>
      </c>
      <c r="B11" s="191"/>
      <c r="C11" s="191"/>
      <c r="D11" s="191"/>
      <c r="E11" s="191"/>
      <c r="F11" s="191"/>
      <c r="G11" s="191"/>
      <c r="H11" s="191"/>
      <c r="I11" s="191"/>
      <c r="J11" s="191"/>
      <c r="K11" s="191"/>
      <c r="L11" s="191"/>
      <c r="M11" s="49"/>
      <c r="N11" s="49"/>
      <c r="O11" s="49"/>
      <c r="P11" s="49"/>
      <c r="Q11" s="49"/>
      <c r="R11" s="49"/>
      <c r="S11" s="49"/>
    </row>
    <row r="12" spans="1:19" x14ac:dyDescent="0.25">
      <c r="A12" s="192" t="s">
        <v>55</v>
      </c>
      <c r="B12" s="191"/>
      <c r="C12" s="191"/>
      <c r="D12" s="191"/>
      <c r="E12" s="191"/>
      <c r="F12" s="191"/>
      <c r="G12" s="191"/>
      <c r="H12" s="191"/>
      <c r="I12" s="191"/>
      <c r="J12" s="191"/>
      <c r="K12" s="191"/>
      <c r="L12" s="191"/>
      <c r="M12" s="49"/>
      <c r="N12" s="49"/>
      <c r="O12" s="49"/>
      <c r="P12" s="49"/>
      <c r="Q12" s="49"/>
      <c r="R12" s="49"/>
      <c r="S12" s="49"/>
    </row>
    <row r="13" spans="1:19" x14ac:dyDescent="0.25">
      <c r="A13" s="137"/>
      <c r="B13" s="137"/>
      <c r="C13" s="137"/>
      <c r="D13" s="137"/>
      <c r="E13" s="137"/>
      <c r="F13" s="137"/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137"/>
      <c r="R13" s="137"/>
      <c r="S13" s="137"/>
    </row>
    <row r="14" spans="1:19" ht="15.75" x14ac:dyDescent="0.25">
      <c r="A14" s="193" t="s">
        <v>198</v>
      </c>
      <c r="B14" s="193"/>
      <c r="C14" s="193"/>
      <c r="D14" s="193"/>
      <c r="E14" s="193"/>
      <c r="F14" s="193"/>
      <c r="G14" s="193"/>
      <c r="H14" s="193"/>
      <c r="I14" s="193"/>
      <c r="J14" s="193"/>
      <c r="K14" s="193"/>
      <c r="L14" s="193"/>
      <c r="M14" s="50"/>
      <c r="N14" s="50"/>
      <c r="O14" s="50"/>
      <c r="P14" s="50"/>
      <c r="Q14" s="50"/>
      <c r="R14" s="50"/>
      <c r="S14" s="50"/>
    </row>
    <row r="15" spans="1:19" ht="30.75" customHeight="1" x14ac:dyDescent="0.25">
      <c r="A15" s="170" t="s">
        <v>56</v>
      </c>
      <c r="B15" s="170" t="s">
        <v>57</v>
      </c>
      <c r="C15" s="195" t="s">
        <v>109</v>
      </c>
      <c r="D15" s="195"/>
      <c r="E15" s="195" t="s">
        <v>110</v>
      </c>
      <c r="F15" s="195"/>
      <c r="G15" s="195" t="s">
        <v>111</v>
      </c>
      <c r="H15" s="195"/>
      <c r="I15" s="195" t="s">
        <v>112</v>
      </c>
      <c r="J15" s="195"/>
      <c r="M15" s="137"/>
      <c r="N15" s="191"/>
      <c r="O15" s="191"/>
      <c r="P15" s="191"/>
      <c r="Q15" s="191"/>
      <c r="R15" s="191"/>
      <c r="S15" s="191"/>
    </row>
    <row r="16" spans="1:19" x14ac:dyDescent="0.25">
      <c r="A16" s="171"/>
      <c r="B16" s="144"/>
      <c r="C16" s="171" t="s">
        <v>58</v>
      </c>
      <c r="D16" s="171" t="s">
        <v>14</v>
      </c>
      <c r="E16" s="171" t="s">
        <v>58</v>
      </c>
      <c r="F16" s="171" t="s">
        <v>14</v>
      </c>
      <c r="G16" s="171" t="s">
        <v>58</v>
      </c>
      <c r="H16" s="171" t="s">
        <v>14</v>
      </c>
      <c r="I16" s="171" t="s">
        <v>58</v>
      </c>
      <c r="J16" s="171" t="s">
        <v>14</v>
      </c>
      <c r="M16" s="53"/>
      <c r="N16" s="137"/>
      <c r="O16" s="53"/>
      <c r="P16" s="137"/>
      <c r="Q16" s="53"/>
      <c r="R16" s="137"/>
      <c r="S16" s="53"/>
    </row>
    <row r="17" spans="1:19" x14ac:dyDescent="0.25">
      <c r="A17" s="171"/>
      <c r="B17" s="144" t="s">
        <v>59</v>
      </c>
      <c r="C17" s="171"/>
      <c r="D17" s="171"/>
      <c r="E17" s="171"/>
      <c r="F17" s="171"/>
      <c r="G17" s="171"/>
      <c r="H17" s="171"/>
      <c r="I17" s="171"/>
      <c r="J17" s="171"/>
      <c r="M17" s="53"/>
      <c r="N17" s="137"/>
      <c r="O17" s="53"/>
      <c r="P17" s="137"/>
      <c r="Q17" s="53"/>
      <c r="R17" s="137"/>
      <c r="S17" s="53"/>
    </row>
    <row r="18" spans="1:19" x14ac:dyDescent="0.25">
      <c r="A18" s="173" t="s">
        <v>18</v>
      </c>
      <c r="B18" s="144" t="s">
        <v>60</v>
      </c>
      <c r="C18" s="145">
        <v>3985581.27</v>
      </c>
      <c r="D18" s="145">
        <v>3442190.41</v>
      </c>
      <c r="E18" s="145">
        <v>3985581.27</v>
      </c>
      <c r="F18" s="145">
        <v>3499181.9</v>
      </c>
      <c r="G18" s="62">
        <v>3985581.27</v>
      </c>
      <c r="H18" s="145">
        <v>3551627.27</v>
      </c>
      <c r="I18" s="62">
        <v>3985581.27</v>
      </c>
      <c r="J18" s="145">
        <f>3946986.7-399869.63</f>
        <v>3547117.0700000003</v>
      </c>
    </row>
    <row r="19" spans="1:19" x14ac:dyDescent="0.25">
      <c r="A19" s="173"/>
      <c r="B19" s="144" t="s">
        <v>154</v>
      </c>
      <c r="C19" s="145">
        <v>0</v>
      </c>
      <c r="D19" s="145">
        <v>0</v>
      </c>
      <c r="E19" s="145">
        <v>0</v>
      </c>
      <c r="F19" s="145">
        <v>0</v>
      </c>
      <c r="G19" s="145"/>
      <c r="H19" s="145"/>
      <c r="I19" s="145">
        <v>0</v>
      </c>
      <c r="J19" s="145"/>
    </row>
    <row r="20" spans="1:19" x14ac:dyDescent="0.25">
      <c r="A20" s="173"/>
      <c r="B20" s="144" t="s">
        <v>61</v>
      </c>
      <c r="C20" s="145">
        <v>0</v>
      </c>
      <c r="D20" s="145">
        <v>387999.9</v>
      </c>
      <c r="E20" s="145">
        <v>0</v>
      </c>
      <c r="F20" s="145">
        <v>394552.58</v>
      </c>
      <c r="G20" s="145"/>
      <c r="H20" s="145">
        <v>400276.26</v>
      </c>
      <c r="I20" s="145">
        <v>0</v>
      </c>
      <c r="J20" s="145">
        <v>399869.63</v>
      </c>
    </row>
    <row r="21" spans="1:19" x14ac:dyDescent="0.25">
      <c r="A21" s="173"/>
      <c r="B21" s="144" t="s">
        <v>20</v>
      </c>
      <c r="C21" s="145">
        <f>SUM(C18:C20)</f>
        <v>3985581.27</v>
      </c>
      <c r="D21" s="145">
        <f t="shared" ref="D21:J21" si="0">SUM(D18:D20)</f>
        <v>3830190.31</v>
      </c>
      <c r="E21" s="145">
        <f t="shared" si="0"/>
        <v>3985581.27</v>
      </c>
      <c r="F21" s="145">
        <f t="shared" si="0"/>
        <v>3893734.48</v>
      </c>
      <c r="G21" s="145">
        <f t="shared" si="0"/>
        <v>3985581.27</v>
      </c>
      <c r="H21" s="145">
        <f t="shared" si="0"/>
        <v>3951903.5300000003</v>
      </c>
      <c r="I21" s="145">
        <f t="shared" si="0"/>
        <v>3985581.27</v>
      </c>
      <c r="J21" s="145">
        <f t="shared" si="0"/>
        <v>3946986.7</v>
      </c>
    </row>
    <row r="22" spans="1:19" x14ac:dyDescent="0.25">
      <c r="A22" s="147"/>
      <c r="B22" s="144"/>
      <c r="C22" s="146"/>
      <c r="D22" s="147"/>
      <c r="E22" s="148"/>
      <c r="F22" s="148"/>
      <c r="G22" s="147"/>
      <c r="H22" s="148"/>
      <c r="I22" s="147"/>
      <c r="J22" s="148"/>
    </row>
    <row r="23" spans="1:19" x14ac:dyDescent="0.25">
      <c r="A23" s="147"/>
      <c r="B23" s="144" t="s">
        <v>21</v>
      </c>
      <c r="C23" s="145"/>
      <c r="D23" s="145"/>
      <c r="E23" s="145"/>
      <c r="F23" s="145"/>
      <c r="G23" s="145"/>
      <c r="H23" s="145"/>
      <c r="I23" s="145"/>
      <c r="J23" s="145"/>
    </row>
    <row r="24" spans="1:19" x14ac:dyDescent="0.25">
      <c r="A24" s="176">
        <v>111</v>
      </c>
      <c r="B24" s="149" t="s">
        <v>22</v>
      </c>
      <c r="C24" s="175">
        <v>0</v>
      </c>
      <c r="D24" s="150">
        <v>0</v>
      </c>
      <c r="E24" s="175">
        <v>106000</v>
      </c>
      <c r="F24" s="150">
        <v>96455.75</v>
      </c>
      <c r="G24" s="175">
        <v>106000</v>
      </c>
      <c r="H24" s="150">
        <v>0</v>
      </c>
      <c r="I24" s="150">
        <v>106000</v>
      </c>
      <c r="J24" s="150">
        <v>107590.34</v>
      </c>
    </row>
    <row r="25" spans="1:19" x14ac:dyDescent="0.25">
      <c r="A25" s="176">
        <v>113</v>
      </c>
      <c r="B25" s="149" t="s">
        <v>62</v>
      </c>
      <c r="C25" s="175">
        <v>0</v>
      </c>
      <c r="D25" s="150">
        <v>0</v>
      </c>
      <c r="E25" s="175">
        <v>11825</v>
      </c>
      <c r="F25" s="150">
        <v>8643.16</v>
      </c>
      <c r="G25" s="175">
        <v>11825</v>
      </c>
      <c r="H25" s="150">
        <v>8638.1</v>
      </c>
      <c r="I25" s="150">
        <v>11825</v>
      </c>
      <c r="J25" s="150">
        <v>8966.74</v>
      </c>
    </row>
    <row r="26" spans="1:19" x14ac:dyDescent="0.25">
      <c r="A26" s="176">
        <v>122</v>
      </c>
      <c r="B26" s="149" t="s">
        <v>24</v>
      </c>
      <c r="C26" s="175">
        <v>0</v>
      </c>
      <c r="D26" s="150">
        <v>0</v>
      </c>
      <c r="E26" s="175">
        <v>64244.05</v>
      </c>
      <c r="F26" s="150">
        <v>0</v>
      </c>
      <c r="G26" s="175">
        <v>0</v>
      </c>
      <c r="H26" s="150">
        <v>0</v>
      </c>
      <c r="I26" s="150">
        <v>0</v>
      </c>
      <c r="J26" s="150">
        <v>4154.5</v>
      </c>
    </row>
    <row r="27" spans="1:19" x14ac:dyDescent="0.25">
      <c r="A27" s="176">
        <v>163</v>
      </c>
      <c r="B27" s="149" t="s">
        <v>25</v>
      </c>
      <c r="C27" s="175">
        <v>100000</v>
      </c>
      <c r="D27" s="150">
        <v>0</v>
      </c>
      <c r="E27" s="175">
        <v>0</v>
      </c>
      <c r="F27" s="150">
        <v>0</v>
      </c>
      <c r="G27" s="175">
        <v>304339.74</v>
      </c>
      <c r="H27" s="150">
        <v>0</v>
      </c>
      <c r="I27" s="150">
        <v>0</v>
      </c>
      <c r="J27" s="150">
        <v>19341.5</v>
      </c>
    </row>
    <row r="28" spans="1:19" x14ac:dyDescent="0.25">
      <c r="A28" s="176">
        <v>169</v>
      </c>
      <c r="B28" s="149" t="s">
        <v>171</v>
      </c>
      <c r="C28" s="175">
        <v>20000</v>
      </c>
      <c r="D28" s="150">
        <v>0</v>
      </c>
      <c r="E28" s="175">
        <v>0</v>
      </c>
      <c r="F28" s="150">
        <v>0</v>
      </c>
      <c r="G28" s="175">
        <v>1680</v>
      </c>
      <c r="H28" s="150">
        <v>0</v>
      </c>
      <c r="I28" s="150">
        <v>0</v>
      </c>
      <c r="J28" s="150">
        <v>1600</v>
      </c>
    </row>
    <row r="29" spans="1:19" x14ac:dyDescent="0.25">
      <c r="A29" s="176">
        <v>171</v>
      </c>
      <c r="B29" s="149" t="s">
        <v>64</v>
      </c>
      <c r="C29" s="175">
        <v>50000</v>
      </c>
      <c r="D29" s="150">
        <v>0</v>
      </c>
      <c r="E29" s="175">
        <v>0</v>
      </c>
      <c r="F29" s="150">
        <v>0</v>
      </c>
      <c r="G29" s="175">
        <v>7770</v>
      </c>
      <c r="H29" s="150">
        <v>0</v>
      </c>
      <c r="I29" s="150">
        <v>1260</v>
      </c>
      <c r="J29" s="150">
        <v>1300</v>
      </c>
    </row>
    <row r="30" spans="1:19" x14ac:dyDescent="0.25">
      <c r="A30" s="176">
        <v>174</v>
      </c>
      <c r="B30" s="149" t="s">
        <v>27</v>
      </c>
      <c r="C30" s="175">
        <v>53344.25</v>
      </c>
      <c r="D30" s="150">
        <v>0</v>
      </c>
      <c r="E30" s="175">
        <v>3344.25</v>
      </c>
      <c r="F30" s="150">
        <v>6520</v>
      </c>
      <c r="G30" s="175">
        <v>4761.75</v>
      </c>
      <c r="H30" s="150">
        <v>0</v>
      </c>
      <c r="I30" s="150">
        <v>4761.75</v>
      </c>
      <c r="J30" s="150">
        <v>3260</v>
      </c>
    </row>
    <row r="31" spans="1:19" x14ac:dyDescent="0.25">
      <c r="A31" s="176">
        <v>197</v>
      </c>
      <c r="B31" s="149" t="s">
        <v>29</v>
      </c>
      <c r="C31" s="175">
        <v>0</v>
      </c>
      <c r="D31" s="150">
        <v>0</v>
      </c>
      <c r="E31" s="175">
        <v>52000</v>
      </c>
      <c r="F31" s="150">
        <v>0</v>
      </c>
      <c r="G31" s="175">
        <v>52000</v>
      </c>
      <c r="H31" s="150">
        <v>52000</v>
      </c>
      <c r="I31" s="150">
        <v>52000</v>
      </c>
      <c r="J31" s="150">
        <v>52000</v>
      </c>
    </row>
    <row r="32" spans="1:19" x14ac:dyDescent="0.25">
      <c r="A32" s="176">
        <v>199</v>
      </c>
      <c r="B32" s="149" t="s">
        <v>30</v>
      </c>
      <c r="C32" s="175">
        <v>0</v>
      </c>
      <c r="D32" s="150">
        <v>0</v>
      </c>
      <c r="E32" s="175">
        <v>127225.9</v>
      </c>
      <c r="F32" s="150">
        <v>0</v>
      </c>
      <c r="G32" s="175">
        <v>51415.9</v>
      </c>
      <c r="H32" s="150">
        <v>43988.88</v>
      </c>
      <c r="I32" s="150">
        <v>51415.9</v>
      </c>
      <c r="J32" s="150">
        <v>86010.21</v>
      </c>
    </row>
    <row r="33" spans="1:12" x14ac:dyDescent="0.25">
      <c r="A33" s="176">
        <v>243</v>
      </c>
      <c r="B33" s="165" t="s">
        <v>86</v>
      </c>
      <c r="C33" s="175">
        <v>0</v>
      </c>
      <c r="D33" s="150">
        <v>0</v>
      </c>
      <c r="E33" s="175">
        <v>77602.259999999995</v>
      </c>
      <c r="F33" s="150">
        <v>0</v>
      </c>
      <c r="G33" s="175">
        <v>0</v>
      </c>
      <c r="H33" s="150">
        <v>112506.6</v>
      </c>
      <c r="I33" s="150">
        <v>0</v>
      </c>
      <c r="J33" s="150">
        <v>0</v>
      </c>
    </row>
    <row r="34" spans="1:12" x14ac:dyDescent="0.25">
      <c r="A34" s="176">
        <v>261</v>
      </c>
      <c r="B34" s="149" t="s">
        <v>33</v>
      </c>
      <c r="C34" s="175">
        <v>0</v>
      </c>
      <c r="D34" s="150">
        <v>0</v>
      </c>
      <c r="E34" s="175">
        <v>812953.74</v>
      </c>
      <c r="F34" s="150">
        <v>0</v>
      </c>
      <c r="G34" s="175">
        <v>0</v>
      </c>
      <c r="H34" s="150">
        <v>105279.67999999999</v>
      </c>
      <c r="I34" s="150">
        <v>0</v>
      </c>
      <c r="J34" s="150">
        <v>71517.990000000005</v>
      </c>
    </row>
    <row r="35" spans="1:12" x14ac:dyDescent="0.25">
      <c r="A35" s="176">
        <v>262</v>
      </c>
      <c r="B35" s="149" t="s">
        <v>34</v>
      </c>
      <c r="C35" s="175">
        <v>17000</v>
      </c>
      <c r="D35" s="150">
        <v>0</v>
      </c>
      <c r="E35" s="175">
        <v>0</v>
      </c>
      <c r="F35" s="150">
        <v>13195</v>
      </c>
      <c r="G35" s="175">
        <v>0</v>
      </c>
      <c r="H35" s="150">
        <v>0</v>
      </c>
      <c r="I35" s="150">
        <v>0</v>
      </c>
      <c r="J35" s="150">
        <v>0</v>
      </c>
    </row>
    <row r="36" spans="1:12" x14ac:dyDescent="0.25">
      <c r="A36" s="176">
        <v>266</v>
      </c>
      <c r="B36" s="149" t="s">
        <v>35</v>
      </c>
      <c r="C36" s="175">
        <v>0</v>
      </c>
      <c r="D36" s="150">
        <v>0</v>
      </c>
      <c r="E36" s="175">
        <v>278984.82</v>
      </c>
      <c r="F36" s="150">
        <v>0</v>
      </c>
      <c r="G36" s="175">
        <v>0</v>
      </c>
      <c r="H36" s="150">
        <v>0</v>
      </c>
      <c r="I36" s="150">
        <v>0</v>
      </c>
      <c r="J36" s="150">
        <v>117725.5</v>
      </c>
    </row>
    <row r="37" spans="1:12" x14ac:dyDescent="0.25">
      <c r="A37" s="176">
        <v>267</v>
      </c>
      <c r="B37" s="149" t="s">
        <v>36</v>
      </c>
      <c r="C37" s="175">
        <v>180000</v>
      </c>
      <c r="D37" s="150">
        <v>0</v>
      </c>
      <c r="E37" s="175">
        <v>0</v>
      </c>
      <c r="F37" s="150">
        <v>0</v>
      </c>
      <c r="G37" s="175">
        <v>0</v>
      </c>
      <c r="H37" s="150">
        <v>0</v>
      </c>
      <c r="I37" s="150">
        <v>0</v>
      </c>
      <c r="J37" s="150">
        <v>0</v>
      </c>
    </row>
    <row r="38" spans="1:12" x14ac:dyDescent="0.25">
      <c r="A38" s="176">
        <v>268</v>
      </c>
      <c r="B38" s="149" t="s">
        <v>37</v>
      </c>
      <c r="C38" s="175">
        <v>0</v>
      </c>
      <c r="D38" s="150">
        <v>0</v>
      </c>
      <c r="E38" s="175">
        <v>80808</v>
      </c>
      <c r="F38" s="150">
        <v>0</v>
      </c>
      <c r="G38" s="175">
        <v>0</v>
      </c>
      <c r="H38" s="150">
        <v>0</v>
      </c>
      <c r="I38" s="150">
        <v>0</v>
      </c>
      <c r="J38" s="150">
        <v>22102</v>
      </c>
    </row>
    <row r="39" spans="1:12" x14ac:dyDescent="0.25">
      <c r="A39" s="176">
        <v>269</v>
      </c>
      <c r="B39" s="149" t="s">
        <v>38</v>
      </c>
      <c r="C39" s="175">
        <v>10000</v>
      </c>
      <c r="D39" s="150">
        <v>0</v>
      </c>
      <c r="E39" s="175">
        <v>0</v>
      </c>
      <c r="F39" s="150">
        <v>0</v>
      </c>
      <c r="G39" s="175">
        <v>0</v>
      </c>
      <c r="H39" s="150">
        <v>0</v>
      </c>
      <c r="I39" s="150">
        <v>0</v>
      </c>
      <c r="J39" s="150">
        <v>0</v>
      </c>
    </row>
    <row r="40" spans="1:12" x14ac:dyDescent="0.25">
      <c r="A40" s="176">
        <v>292</v>
      </c>
      <c r="B40" s="149" t="s">
        <v>40</v>
      </c>
      <c r="C40" s="175">
        <v>0</v>
      </c>
      <c r="D40" s="150">
        <v>0</v>
      </c>
      <c r="E40" s="175">
        <v>84929.9</v>
      </c>
      <c r="F40" s="150">
        <v>0</v>
      </c>
      <c r="G40" s="175">
        <v>0</v>
      </c>
      <c r="H40" s="150">
        <v>8370</v>
      </c>
      <c r="I40" s="150">
        <v>0</v>
      </c>
      <c r="J40" s="150">
        <v>0</v>
      </c>
    </row>
    <row r="41" spans="1:12" x14ac:dyDescent="0.25">
      <c r="A41" s="176">
        <v>295</v>
      </c>
      <c r="B41" s="149" t="s">
        <v>41</v>
      </c>
      <c r="C41" s="175">
        <v>0</v>
      </c>
      <c r="D41" s="150">
        <v>0</v>
      </c>
      <c r="E41" s="175">
        <v>1891457.27</v>
      </c>
      <c r="F41" s="150">
        <v>0</v>
      </c>
      <c r="G41" s="175">
        <v>0</v>
      </c>
      <c r="H41" s="150">
        <v>1548399.28</v>
      </c>
      <c r="I41" s="150">
        <v>0</v>
      </c>
      <c r="J41" s="150">
        <v>735896.16</v>
      </c>
    </row>
    <row r="42" spans="1:12" x14ac:dyDescent="0.25">
      <c r="A42" s="176">
        <v>297</v>
      </c>
      <c r="B42" s="149" t="s">
        <v>42</v>
      </c>
      <c r="C42" s="175">
        <v>35000</v>
      </c>
      <c r="D42" s="150">
        <v>0</v>
      </c>
      <c r="E42" s="175">
        <v>6790.38</v>
      </c>
      <c r="F42" s="150">
        <v>0</v>
      </c>
      <c r="G42" s="175">
        <v>0</v>
      </c>
      <c r="H42" s="150">
        <v>0</v>
      </c>
      <c r="I42" s="150">
        <v>0</v>
      </c>
      <c r="J42" s="150">
        <v>4088.8</v>
      </c>
    </row>
    <row r="43" spans="1:12" x14ac:dyDescent="0.25">
      <c r="A43" s="176">
        <v>298</v>
      </c>
      <c r="B43" s="149" t="s">
        <v>43</v>
      </c>
      <c r="C43" s="175">
        <v>400000</v>
      </c>
      <c r="D43" s="150">
        <v>0</v>
      </c>
      <c r="E43" s="175">
        <v>0</v>
      </c>
      <c r="F43" s="150">
        <v>7275.01</v>
      </c>
      <c r="G43" s="175">
        <v>0</v>
      </c>
      <c r="H43" s="150">
        <v>0</v>
      </c>
      <c r="I43" s="150">
        <v>0</v>
      </c>
      <c r="J43" s="150">
        <v>32300.799999999999</v>
      </c>
    </row>
    <row r="44" spans="1:12" x14ac:dyDescent="0.25">
      <c r="A44" s="176">
        <v>299</v>
      </c>
      <c r="B44" s="149" t="s">
        <v>44</v>
      </c>
      <c r="C44" s="175">
        <v>300000</v>
      </c>
      <c r="D44" s="150">
        <v>0</v>
      </c>
      <c r="E44" s="175">
        <v>0</v>
      </c>
      <c r="F44" s="150">
        <v>4798</v>
      </c>
      <c r="G44" s="175">
        <v>0</v>
      </c>
      <c r="H44" s="150">
        <v>0</v>
      </c>
      <c r="I44" s="150">
        <v>0</v>
      </c>
      <c r="J44" s="150">
        <v>0</v>
      </c>
    </row>
    <row r="45" spans="1:12" x14ac:dyDescent="0.25">
      <c r="A45" s="176">
        <v>323</v>
      </c>
      <c r="B45" s="149" t="s">
        <v>45</v>
      </c>
      <c r="C45" s="175">
        <v>0</v>
      </c>
      <c r="D45" s="150">
        <v>0</v>
      </c>
      <c r="E45" s="175">
        <v>0</v>
      </c>
      <c r="F45" s="150">
        <v>0</v>
      </c>
      <c r="G45" s="175">
        <v>0</v>
      </c>
      <c r="H45" s="150">
        <v>0</v>
      </c>
      <c r="I45" s="150">
        <v>0</v>
      </c>
      <c r="J45" s="150">
        <v>0</v>
      </c>
    </row>
    <row r="46" spans="1:12" x14ac:dyDescent="0.25">
      <c r="A46" s="176"/>
      <c r="B46" s="177" t="s">
        <v>65</v>
      </c>
      <c r="C46" s="145">
        <f t="shared" ref="C46:J46" si="1">SUM(C24:C45)</f>
        <v>1165344.25</v>
      </c>
      <c r="D46" s="145">
        <f t="shared" si="1"/>
        <v>0</v>
      </c>
      <c r="E46" s="145">
        <f t="shared" si="1"/>
        <v>3598165.57</v>
      </c>
      <c r="F46" s="145">
        <f t="shared" si="1"/>
        <v>136886.92000000001</v>
      </c>
      <c r="G46" s="145">
        <f t="shared" si="1"/>
        <v>539792.39</v>
      </c>
      <c r="H46" s="145">
        <f t="shared" si="1"/>
        <v>1879182.54</v>
      </c>
      <c r="I46" s="145">
        <f t="shared" si="1"/>
        <v>227262.65</v>
      </c>
      <c r="J46" s="145">
        <f t="shared" si="1"/>
        <v>1267854.54</v>
      </c>
    </row>
    <row r="47" spans="1:12" x14ac:dyDescent="0.25">
      <c r="A47" s="147"/>
      <c r="B47" s="177" t="s">
        <v>66</v>
      </c>
      <c r="C47" s="145">
        <f t="shared" ref="C47:J47" si="2">+C46+C21</f>
        <v>5150925.5199999996</v>
      </c>
      <c r="D47" s="145">
        <f t="shared" si="2"/>
        <v>3830190.31</v>
      </c>
      <c r="E47" s="145">
        <f t="shared" si="2"/>
        <v>7583746.8399999999</v>
      </c>
      <c r="F47" s="145">
        <f t="shared" si="2"/>
        <v>4030621.4</v>
      </c>
      <c r="G47" s="145">
        <f t="shared" si="2"/>
        <v>4525373.66</v>
      </c>
      <c r="H47" s="145">
        <f t="shared" si="2"/>
        <v>5831086.0700000003</v>
      </c>
      <c r="I47" s="145">
        <f t="shared" si="2"/>
        <v>4212843.92</v>
      </c>
      <c r="J47" s="145">
        <f t="shared" si="2"/>
        <v>5214841.24</v>
      </c>
    </row>
    <row r="48" spans="1:12" x14ac:dyDescent="0.2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</row>
    <row r="49" spans="1:12" x14ac:dyDescent="0.2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</row>
    <row r="50" spans="1:12" x14ac:dyDescent="0.2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</row>
    <row r="51" spans="1:12" x14ac:dyDescent="0.25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</row>
    <row r="52" spans="1:12" x14ac:dyDescent="0.25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</row>
    <row r="53" spans="1:12" x14ac:dyDescent="0.25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</row>
    <row r="54" spans="1:12" x14ac:dyDescent="0.25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</row>
    <row r="55" spans="1:12" x14ac:dyDescent="0.25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</row>
    <row r="56" spans="1:12" x14ac:dyDescent="0.25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</row>
    <row r="57" spans="1:12" x14ac:dyDescent="0.25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</row>
    <row r="58" spans="1:12" x14ac:dyDescent="0.25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</row>
    <row r="59" spans="1:12" ht="16.5" customHeight="1" x14ac:dyDescent="0.25">
      <c r="A59" s="193" t="str">
        <f>+A14</f>
        <v>Programación y ejecucion del mes de julio por tipo de gasto, año  2025, (Expresado en Quetzales)</v>
      </c>
      <c r="B59" s="193"/>
      <c r="C59" s="193"/>
      <c r="D59" s="193"/>
      <c r="E59" s="193"/>
      <c r="F59" s="193"/>
      <c r="G59" s="193"/>
      <c r="H59" s="193"/>
      <c r="I59" s="193"/>
      <c r="J59" s="193"/>
      <c r="K59" s="193"/>
      <c r="L59" s="193"/>
    </row>
    <row r="60" spans="1:12" ht="16.5" customHeight="1" x14ac:dyDescent="0.25">
      <c r="A60" s="171" t="s">
        <v>56</v>
      </c>
      <c r="B60" s="171" t="str">
        <f>+B15</f>
        <v>CATEGORIA DEL GASTO DE FUNCIONAMIENTO</v>
      </c>
      <c r="C60" s="194" t="s">
        <v>119</v>
      </c>
      <c r="D60" s="194"/>
      <c r="E60" s="194" t="s">
        <v>120</v>
      </c>
      <c r="F60" s="194"/>
      <c r="G60" s="194" t="s">
        <v>89</v>
      </c>
      <c r="H60" s="194"/>
      <c r="I60" s="194" t="s">
        <v>90</v>
      </c>
      <c r="J60" s="194"/>
    </row>
    <row r="61" spans="1:12" ht="15.75" customHeight="1" x14ac:dyDescent="0.25">
      <c r="A61" s="171"/>
      <c r="B61" s="144"/>
      <c r="C61" s="171" t="s">
        <v>58</v>
      </c>
      <c r="D61" s="171" t="s">
        <v>14</v>
      </c>
      <c r="E61" s="171" t="s">
        <v>58</v>
      </c>
      <c r="F61" s="171" t="s">
        <v>14</v>
      </c>
      <c r="G61" s="171" t="s">
        <v>58</v>
      </c>
      <c r="H61" s="171" t="s">
        <v>14</v>
      </c>
      <c r="I61" s="171" t="s">
        <v>58</v>
      </c>
      <c r="J61" s="171" t="s">
        <v>14</v>
      </c>
    </row>
    <row r="62" spans="1:12" ht="15.75" customHeight="1" x14ac:dyDescent="0.25">
      <c r="A62" s="173" t="s">
        <v>18</v>
      </c>
      <c r="B62" s="144" t="s">
        <v>59</v>
      </c>
      <c r="C62" s="145"/>
      <c r="D62" s="145"/>
      <c r="E62" s="145"/>
      <c r="F62" s="145"/>
      <c r="G62" s="145"/>
      <c r="H62" s="145"/>
      <c r="I62" s="145"/>
      <c r="J62" s="145"/>
    </row>
    <row r="63" spans="1:12" ht="15.75" customHeight="1" x14ac:dyDescent="0.25">
      <c r="A63" s="173"/>
      <c r="B63" s="144" t="s">
        <v>60</v>
      </c>
      <c r="C63" s="145">
        <v>3985581.27</v>
      </c>
      <c r="D63" s="145">
        <v>3571840.68</v>
      </c>
      <c r="E63" s="145">
        <v>3985581.27</v>
      </c>
      <c r="F63" s="145">
        <v>3574068.45</v>
      </c>
      <c r="G63" s="62">
        <v>7331062.7000000002</v>
      </c>
      <c r="H63" s="145">
        <v>3541104.6</v>
      </c>
      <c r="I63" s="145"/>
      <c r="J63" s="145"/>
    </row>
    <row r="64" spans="1:12" ht="15.75" customHeight="1" x14ac:dyDescent="0.25">
      <c r="A64" s="173"/>
      <c r="B64" s="144" t="s">
        <v>154</v>
      </c>
      <c r="C64" s="145"/>
      <c r="D64" s="145">
        <v>0</v>
      </c>
      <c r="E64" s="145"/>
      <c r="F64" s="145"/>
      <c r="G64" s="145"/>
      <c r="H64" s="145">
        <v>3208721.71</v>
      </c>
      <c r="I64" s="145"/>
      <c r="J64" s="145"/>
    </row>
    <row r="65" spans="1:10" ht="15.75" customHeight="1" x14ac:dyDescent="0.25">
      <c r="A65" s="173"/>
      <c r="B65" s="144" t="s">
        <v>61</v>
      </c>
      <c r="C65" s="145"/>
      <c r="D65" s="145">
        <v>402550.66</v>
      </c>
      <c r="E65" s="145"/>
      <c r="F65" s="145">
        <v>402616.11</v>
      </c>
      <c r="G65" s="145"/>
      <c r="H65" s="145">
        <v>398875.22</v>
      </c>
      <c r="I65" s="145"/>
      <c r="J65" s="145"/>
    </row>
    <row r="66" spans="1:10" ht="15.75" customHeight="1" x14ac:dyDescent="0.25">
      <c r="A66" s="173"/>
      <c r="B66" s="144" t="s">
        <v>20</v>
      </c>
      <c r="C66" s="145">
        <f>SUM(C63:C65)</f>
        <v>3985581.27</v>
      </c>
      <c r="D66" s="145">
        <f t="shared" ref="D66:J66" si="3">SUM(D63:D65)</f>
        <v>3974391.3400000003</v>
      </c>
      <c r="E66" s="145">
        <f t="shared" si="3"/>
        <v>3985581.27</v>
      </c>
      <c r="F66" s="145">
        <f t="shared" si="3"/>
        <v>3976684.56</v>
      </c>
      <c r="G66" s="145">
        <f t="shared" si="3"/>
        <v>7331062.7000000002</v>
      </c>
      <c r="H66" s="145">
        <f t="shared" si="3"/>
        <v>7148701.5300000003</v>
      </c>
      <c r="I66" s="145">
        <f t="shared" si="3"/>
        <v>0</v>
      </c>
      <c r="J66" s="145">
        <f t="shared" si="3"/>
        <v>0</v>
      </c>
    </row>
    <row r="67" spans="1:10" ht="15.75" customHeight="1" x14ac:dyDescent="0.25">
      <c r="A67" s="147"/>
      <c r="B67" s="144"/>
      <c r="C67" s="147"/>
      <c r="D67" s="147"/>
      <c r="E67" s="147"/>
      <c r="F67" s="148"/>
      <c r="G67" s="148"/>
      <c r="H67" s="148"/>
      <c r="I67" s="148"/>
      <c r="J67" s="148"/>
    </row>
    <row r="68" spans="1:10" ht="15.75" customHeight="1" x14ac:dyDescent="0.25">
      <c r="A68" s="147"/>
      <c r="B68" s="144" t="s">
        <v>21</v>
      </c>
      <c r="C68" s="145"/>
      <c r="D68" s="145"/>
      <c r="E68" s="145"/>
      <c r="F68" s="145"/>
      <c r="G68" s="145"/>
      <c r="H68" s="145"/>
      <c r="I68" s="145"/>
      <c r="J68" s="145"/>
    </row>
    <row r="69" spans="1:10" ht="15" customHeight="1" x14ac:dyDescent="0.25">
      <c r="A69" s="176">
        <v>111</v>
      </c>
      <c r="B69" s="149" t="s">
        <v>22</v>
      </c>
      <c r="C69" s="62">
        <v>106000</v>
      </c>
      <c r="D69" s="150">
        <v>108453.52</v>
      </c>
      <c r="E69" s="62">
        <v>106000</v>
      </c>
      <c r="F69" s="150">
        <v>106384.31</v>
      </c>
      <c r="G69" s="62">
        <v>106000</v>
      </c>
      <c r="H69" s="150">
        <v>106955.3</v>
      </c>
      <c r="I69" s="150"/>
      <c r="J69" s="150"/>
    </row>
    <row r="70" spans="1:10" ht="15" customHeight="1" x14ac:dyDescent="0.25">
      <c r="A70" s="176">
        <v>113</v>
      </c>
      <c r="B70" s="149" t="s">
        <v>62</v>
      </c>
      <c r="C70" s="62">
        <v>11825</v>
      </c>
      <c r="D70" s="150">
        <v>8811.18</v>
      </c>
      <c r="E70" s="62">
        <v>11825</v>
      </c>
      <c r="F70" s="150">
        <v>14256.06</v>
      </c>
      <c r="G70" s="62">
        <v>11825</v>
      </c>
      <c r="H70" s="150">
        <v>0</v>
      </c>
      <c r="I70" s="150"/>
      <c r="J70" s="150"/>
    </row>
    <row r="71" spans="1:10" ht="15" customHeight="1" x14ac:dyDescent="0.25">
      <c r="A71" s="176">
        <v>122</v>
      </c>
      <c r="B71" s="149" t="s">
        <v>24</v>
      </c>
      <c r="C71" s="62">
        <v>0</v>
      </c>
      <c r="D71" s="150">
        <v>9914.5</v>
      </c>
      <c r="E71" s="62">
        <v>0</v>
      </c>
      <c r="F71" s="150">
        <v>43465</v>
      </c>
      <c r="G71" s="62">
        <v>0</v>
      </c>
      <c r="H71" s="150">
        <v>5691.25</v>
      </c>
      <c r="I71" s="150"/>
      <c r="J71" s="150"/>
    </row>
    <row r="72" spans="1:10" ht="15" customHeight="1" x14ac:dyDescent="0.25">
      <c r="A72" s="176">
        <v>163</v>
      </c>
      <c r="B72" s="149" t="s">
        <v>25</v>
      </c>
      <c r="C72" s="62">
        <v>152397.82999999999</v>
      </c>
      <c r="D72" s="150">
        <v>110746</v>
      </c>
      <c r="E72" s="62">
        <v>25132.32</v>
      </c>
      <c r="F72" s="150">
        <v>67830</v>
      </c>
      <c r="G72" s="62">
        <v>226362.97</v>
      </c>
      <c r="H72" s="150">
        <v>122800</v>
      </c>
      <c r="I72" s="150"/>
      <c r="J72" s="150"/>
    </row>
    <row r="73" spans="1:10" ht="15" customHeight="1" x14ac:dyDescent="0.25">
      <c r="A73" s="176">
        <v>169</v>
      </c>
      <c r="B73" s="149" t="s">
        <v>173</v>
      </c>
      <c r="C73" s="62">
        <v>19032.3</v>
      </c>
      <c r="D73" s="150">
        <v>0</v>
      </c>
      <c r="E73" s="62">
        <v>0</v>
      </c>
      <c r="F73" s="150">
        <v>0</v>
      </c>
      <c r="G73" s="62">
        <v>1680</v>
      </c>
      <c r="H73" s="150">
        <v>3300</v>
      </c>
      <c r="I73" s="150"/>
      <c r="J73" s="150"/>
    </row>
    <row r="74" spans="1:10" ht="15" customHeight="1" x14ac:dyDescent="0.25">
      <c r="A74" s="176">
        <v>171</v>
      </c>
      <c r="B74" s="149" t="s">
        <v>64</v>
      </c>
      <c r="C74" s="62">
        <v>1260</v>
      </c>
      <c r="D74" s="150">
        <v>24000</v>
      </c>
      <c r="E74" s="62">
        <v>1260</v>
      </c>
      <c r="F74" s="150">
        <v>1300</v>
      </c>
      <c r="G74" s="62">
        <v>7770</v>
      </c>
      <c r="H74" s="150">
        <v>1300</v>
      </c>
      <c r="I74" s="150"/>
      <c r="J74" s="150"/>
    </row>
    <row r="75" spans="1:10" ht="15" customHeight="1" x14ac:dyDescent="0.25">
      <c r="A75" s="176">
        <v>174</v>
      </c>
      <c r="B75" s="149" t="s">
        <v>27</v>
      </c>
      <c r="C75" s="62">
        <v>28386.75</v>
      </c>
      <c r="D75" s="150">
        <v>5510</v>
      </c>
      <c r="E75" s="62">
        <v>4761.75</v>
      </c>
      <c r="F75" s="150">
        <v>4160</v>
      </c>
      <c r="G75" s="62">
        <v>4761.75</v>
      </c>
      <c r="H75" s="150">
        <v>4160</v>
      </c>
      <c r="I75" s="150"/>
      <c r="J75" s="150"/>
    </row>
    <row r="76" spans="1:10" ht="15" customHeight="1" x14ac:dyDescent="0.25">
      <c r="A76" s="176">
        <v>197</v>
      </c>
      <c r="B76" s="149" t="s">
        <v>29</v>
      </c>
      <c r="C76" s="62">
        <v>52000</v>
      </c>
      <c r="D76" s="150">
        <v>52000</v>
      </c>
      <c r="E76" s="62">
        <v>52000</v>
      </c>
      <c r="F76" s="150">
        <v>52000</v>
      </c>
      <c r="G76" s="62">
        <v>52000</v>
      </c>
      <c r="H76" s="150">
        <v>52000</v>
      </c>
      <c r="I76" s="150"/>
      <c r="J76" s="150"/>
    </row>
    <row r="77" spans="1:10" ht="15" customHeight="1" x14ac:dyDescent="0.25">
      <c r="A77" s="176">
        <v>199</v>
      </c>
      <c r="B77" s="149" t="s">
        <v>30</v>
      </c>
      <c r="C77" s="62">
        <v>61415.9</v>
      </c>
      <c r="D77" s="150">
        <v>40629.72</v>
      </c>
      <c r="E77" s="62">
        <v>51415.9</v>
      </c>
      <c r="F77" s="150">
        <v>62544.72</v>
      </c>
      <c r="G77" s="62">
        <v>96955.9</v>
      </c>
      <c r="H77" s="150">
        <v>71397.740000000005</v>
      </c>
      <c r="I77" s="150"/>
      <c r="J77" s="150"/>
    </row>
    <row r="78" spans="1:10" ht="15" customHeight="1" x14ac:dyDescent="0.25">
      <c r="A78" s="176">
        <v>243</v>
      </c>
      <c r="B78" s="165" t="s">
        <v>86</v>
      </c>
      <c r="C78" s="62">
        <v>77108.98</v>
      </c>
      <c r="D78" s="150">
        <v>0</v>
      </c>
      <c r="E78" s="62">
        <v>0</v>
      </c>
      <c r="F78" s="150">
        <v>0</v>
      </c>
      <c r="G78" s="62">
        <v>0</v>
      </c>
      <c r="H78" s="150">
        <v>0</v>
      </c>
      <c r="I78" s="150"/>
      <c r="J78" s="150"/>
    </row>
    <row r="79" spans="1:10" ht="15" customHeight="1" x14ac:dyDescent="0.25">
      <c r="A79" s="176">
        <v>261</v>
      </c>
      <c r="B79" s="149" t="s">
        <v>33</v>
      </c>
      <c r="C79" s="62">
        <v>23461.200000000001</v>
      </c>
      <c r="D79" s="150">
        <v>88377.94</v>
      </c>
      <c r="E79" s="62">
        <v>0</v>
      </c>
      <c r="F79" s="150">
        <v>72500.399999999994</v>
      </c>
      <c r="G79" s="62">
        <v>0</v>
      </c>
      <c r="H79" s="150">
        <v>65966.679999999993</v>
      </c>
      <c r="I79" s="150"/>
      <c r="J79" s="150"/>
    </row>
    <row r="80" spans="1:10" ht="15" customHeight="1" x14ac:dyDescent="0.25">
      <c r="A80" s="176">
        <v>262</v>
      </c>
      <c r="B80" s="149" t="s">
        <v>34</v>
      </c>
      <c r="C80" s="62">
        <v>0</v>
      </c>
      <c r="D80" s="150">
        <v>0</v>
      </c>
      <c r="E80" s="62">
        <v>0</v>
      </c>
      <c r="F80" s="150">
        <v>0</v>
      </c>
      <c r="G80" s="62">
        <v>0</v>
      </c>
      <c r="H80" s="150">
        <v>0</v>
      </c>
      <c r="I80" s="150"/>
      <c r="J80" s="150"/>
    </row>
    <row r="81" spans="1:12" ht="15" customHeight="1" x14ac:dyDescent="0.25">
      <c r="A81" s="176">
        <v>266</v>
      </c>
      <c r="B81" s="149" t="s">
        <v>35</v>
      </c>
      <c r="C81" s="62">
        <v>437663.32</v>
      </c>
      <c r="D81" s="150">
        <v>14800</v>
      </c>
      <c r="E81" s="62">
        <v>74088</v>
      </c>
      <c r="F81" s="150">
        <v>202835.43</v>
      </c>
      <c r="G81" s="62">
        <v>0</v>
      </c>
      <c r="H81" s="150">
        <v>62934.3</v>
      </c>
      <c r="I81" s="150"/>
      <c r="J81" s="150"/>
    </row>
    <row r="82" spans="1:12" ht="15" customHeight="1" x14ac:dyDescent="0.25">
      <c r="A82" s="176">
        <v>267</v>
      </c>
      <c r="B82" s="149" t="s">
        <v>36</v>
      </c>
      <c r="C82" s="62">
        <v>0</v>
      </c>
      <c r="D82" s="150">
        <v>0</v>
      </c>
      <c r="E82" s="62">
        <v>0</v>
      </c>
      <c r="F82" s="150">
        <v>76513.820000000007</v>
      </c>
      <c r="G82" s="62">
        <v>0</v>
      </c>
      <c r="H82" s="150">
        <v>45746</v>
      </c>
      <c r="I82" s="150"/>
      <c r="J82" s="150"/>
    </row>
    <row r="83" spans="1:12" ht="15" customHeight="1" x14ac:dyDescent="0.25">
      <c r="A83" s="176">
        <v>268</v>
      </c>
      <c r="B83" s="149" t="s">
        <v>37</v>
      </c>
      <c r="C83" s="62">
        <v>63856</v>
      </c>
      <c r="D83" s="150">
        <v>0</v>
      </c>
      <c r="E83" s="62">
        <v>0</v>
      </c>
      <c r="F83" s="150">
        <v>77035</v>
      </c>
      <c r="G83" s="62">
        <v>0</v>
      </c>
      <c r="H83" s="150">
        <v>48570</v>
      </c>
      <c r="I83" s="150"/>
      <c r="J83" s="150"/>
    </row>
    <row r="84" spans="1:12" ht="15" customHeight="1" x14ac:dyDescent="0.25">
      <c r="A84" s="176">
        <v>269</v>
      </c>
      <c r="B84" s="149" t="s">
        <v>38</v>
      </c>
      <c r="C84" s="62">
        <v>0</v>
      </c>
      <c r="D84" s="150">
        <v>0</v>
      </c>
      <c r="E84" s="62">
        <v>0</v>
      </c>
      <c r="F84" s="150">
        <v>1350</v>
      </c>
      <c r="G84" s="62">
        <v>0</v>
      </c>
      <c r="H84" s="150">
        <v>0</v>
      </c>
      <c r="I84" s="150"/>
      <c r="J84" s="150"/>
    </row>
    <row r="85" spans="1:12" ht="15" customHeight="1" x14ac:dyDescent="0.25">
      <c r="A85" s="176">
        <v>292</v>
      </c>
      <c r="B85" s="149" t="s">
        <v>40</v>
      </c>
      <c r="C85" s="62">
        <v>131264.51</v>
      </c>
      <c r="D85" s="150">
        <v>24432.5</v>
      </c>
      <c r="E85" s="62">
        <v>0</v>
      </c>
      <c r="F85" s="150">
        <v>27136</v>
      </c>
      <c r="G85" s="62">
        <v>0</v>
      </c>
      <c r="H85" s="150">
        <v>31500</v>
      </c>
      <c r="I85" s="150"/>
      <c r="J85" s="150"/>
    </row>
    <row r="86" spans="1:12" ht="15" customHeight="1" x14ac:dyDescent="0.25">
      <c r="A86" s="176">
        <v>295</v>
      </c>
      <c r="B86" s="149" t="s">
        <v>41</v>
      </c>
      <c r="C86" s="62">
        <v>1663050.81</v>
      </c>
      <c r="D86" s="150">
        <v>874041</v>
      </c>
      <c r="E86" s="62">
        <v>28395373.41</v>
      </c>
      <c r="F86" s="150">
        <v>1015310.5</v>
      </c>
      <c r="G86" s="62">
        <v>0</v>
      </c>
      <c r="H86" s="150">
        <v>2061173.58</v>
      </c>
      <c r="I86" s="150"/>
      <c r="J86" s="150"/>
    </row>
    <row r="87" spans="1:12" ht="15" customHeight="1" x14ac:dyDescent="0.25">
      <c r="A87" s="176">
        <v>297</v>
      </c>
      <c r="B87" s="149" t="s">
        <v>42</v>
      </c>
      <c r="C87" s="62">
        <v>0</v>
      </c>
      <c r="D87" s="150">
        <v>9975</v>
      </c>
      <c r="E87" s="62">
        <v>0</v>
      </c>
      <c r="F87" s="150">
        <v>0</v>
      </c>
      <c r="G87" s="62">
        <v>0</v>
      </c>
      <c r="H87" s="150">
        <v>7763.5</v>
      </c>
      <c r="I87" s="150"/>
      <c r="J87" s="150"/>
    </row>
    <row r="88" spans="1:12" ht="15" customHeight="1" x14ac:dyDescent="0.25">
      <c r="A88" s="176">
        <v>298</v>
      </c>
      <c r="B88" s="149" t="s">
        <v>43</v>
      </c>
      <c r="C88" s="62">
        <v>0</v>
      </c>
      <c r="D88" s="150">
        <v>7095</v>
      </c>
      <c r="E88" s="62">
        <v>0</v>
      </c>
      <c r="F88" s="150">
        <v>7240.25</v>
      </c>
      <c r="G88" s="62">
        <v>0</v>
      </c>
      <c r="H88" s="150">
        <v>73119</v>
      </c>
      <c r="I88" s="150"/>
      <c r="J88" s="150"/>
    </row>
    <row r="89" spans="1:12" ht="15" customHeight="1" x14ac:dyDescent="0.25">
      <c r="A89" s="176">
        <v>299</v>
      </c>
      <c r="B89" s="149" t="s">
        <v>44</v>
      </c>
      <c r="C89" s="62">
        <v>0</v>
      </c>
      <c r="D89" s="150">
        <v>36964.400000000001</v>
      </c>
      <c r="E89" s="62">
        <v>0</v>
      </c>
      <c r="F89" s="150">
        <v>30406.5</v>
      </c>
      <c r="G89" s="62">
        <v>0</v>
      </c>
      <c r="H89" s="150">
        <v>12700</v>
      </c>
      <c r="I89" s="150"/>
      <c r="J89" s="150"/>
    </row>
    <row r="90" spans="1:12" ht="15.75" customHeight="1" x14ac:dyDescent="0.25">
      <c r="A90" s="176">
        <v>323</v>
      </c>
      <c r="B90" s="149" t="s">
        <v>45</v>
      </c>
      <c r="C90" s="62">
        <v>0</v>
      </c>
      <c r="D90" s="150">
        <v>0</v>
      </c>
      <c r="E90" s="62">
        <v>4417467.76</v>
      </c>
      <c r="F90" s="150">
        <v>0</v>
      </c>
      <c r="G90" s="62">
        <v>4000000</v>
      </c>
      <c r="H90" s="150">
        <v>0</v>
      </c>
      <c r="I90" s="150"/>
      <c r="J90" s="150"/>
    </row>
    <row r="91" spans="1:12" ht="16.5" customHeight="1" x14ac:dyDescent="0.25">
      <c r="A91" s="176"/>
      <c r="B91" s="177" t="s">
        <v>65</v>
      </c>
      <c r="C91" s="145">
        <f t="shared" ref="C91:J91" si="4">SUM(C69:C90)</f>
        <v>2828722.6</v>
      </c>
      <c r="D91" s="145">
        <f t="shared" si="4"/>
        <v>1415750.76</v>
      </c>
      <c r="E91" s="145">
        <f t="shared" si="4"/>
        <v>33139324.140000001</v>
      </c>
      <c r="F91" s="145">
        <f t="shared" si="4"/>
        <v>1862267.99</v>
      </c>
      <c r="G91" s="145">
        <f t="shared" si="4"/>
        <v>4507355.62</v>
      </c>
      <c r="H91" s="145">
        <f t="shared" si="4"/>
        <v>2777077.35</v>
      </c>
      <c r="I91" s="145">
        <f t="shared" si="4"/>
        <v>0</v>
      </c>
      <c r="J91" s="145">
        <f t="shared" si="4"/>
        <v>0</v>
      </c>
    </row>
    <row r="92" spans="1:12" ht="16.5" customHeight="1" x14ac:dyDescent="0.25">
      <c r="A92" s="147"/>
      <c r="B92" s="177" t="s">
        <v>66</v>
      </c>
      <c r="C92" s="145">
        <f t="shared" ref="C92:J92" si="5">+C91+C66</f>
        <v>6814303.8700000001</v>
      </c>
      <c r="D92" s="145">
        <f t="shared" si="5"/>
        <v>5390142.1000000006</v>
      </c>
      <c r="E92" s="145">
        <f t="shared" si="5"/>
        <v>37124905.410000004</v>
      </c>
      <c r="F92" s="145">
        <f t="shared" si="5"/>
        <v>5838952.5499999998</v>
      </c>
      <c r="G92" s="145">
        <f t="shared" si="5"/>
        <v>11838418.32</v>
      </c>
      <c r="H92" s="145">
        <f t="shared" si="5"/>
        <v>9925778.8800000008</v>
      </c>
      <c r="I92" s="145">
        <f t="shared" si="5"/>
        <v>0</v>
      </c>
      <c r="J92" s="145">
        <f t="shared" si="5"/>
        <v>0</v>
      </c>
    </row>
    <row r="93" spans="1:12" ht="15" customHeight="1" x14ac:dyDescent="0.25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</row>
    <row r="94" spans="1:12" ht="15" customHeight="1" x14ac:dyDescent="0.25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</row>
    <row r="95" spans="1:12" ht="15" hidden="1" customHeight="1" x14ac:dyDescent="0.25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</row>
    <row r="96" spans="1:12" ht="15" hidden="1" customHeight="1" x14ac:dyDescent="0.25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</row>
    <row r="97" spans="1:12" ht="15" hidden="1" customHeight="1" x14ac:dyDescent="0.25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</row>
    <row r="98" spans="1:12" ht="15" hidden="1" customHeight="1" x14ac:dyDescent="0.25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</row>
    <row r="99" spans="1:12" ht="15" hidden="1" customHeight="1" x14ac:dyDescent="0.25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</row>
    <row r="100" spans="1:12" ht="15" hidden="1" customHeight="1" x14ac:dyDescent="0.25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</row>
    <row r="101" spans="1:12" ht="15" hidden="1" customHeight="1" x14ac:dyDescent="0.25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</row>
    <row r="102" spans="1:12" ht="15" hidden="1" customHeight="1" x14ac:dyDescent="0.25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</row>
    <row r="103" spans="1:12" ht="15" hidden="1" customHeight="1" x14ac:dyDescent="0.25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</row>
    <row r="104" spans="1:12" ht="15" hidden="1" customHeight="1" x14ac:dyDescent="0.25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</row>
    <row r="105" spans="1:12" ht="15" hidden="1" customHeight="1" x14ac:dyDescent="0.25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</row>
    <row r="106" spans="1:12" ht="15" hidden="1" customHeight="1" x14ac:dyDescent="0.25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</row>
    <row r="107" spans="1:12" ht="15" hidden="1" customHeight="1" x14ac:dyDescent="0.25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</row>
    <row r="108" spans="1:12" ht="15" hidden="1" customHeight="1" x14ac:dyDescent="0.25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</row>
    <row r="109" spans="1:12" ht="15" hidden="1" customHeight="1" x14ac:dyDescent="0.25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</row>
    <row r="110" spans="1:12" ht="16.5" hidden="1" customHeight="1" x14ac:dyDescent="0.25">
      <c r="A110" s="193" t="str">
        <f>+A59</f>
        <v>Programación y ejecucion del mes de julio por tipo de gasto, año  2025, (Expresado en Quetzales)</v>
      </c>
      <c r="B110" s="193"/>
      <c r="C110" s="193"/>
      <c r="D110" s="193"/>
      <c r="E110" s="193"/>
      <c r="F110" s="193"/>
      <c r="G110" s="193"/>
      <c r="H110" s="193"/>
      <c r="I110" s="193"/>
      <c r="J110" s="193"/>
      <c r="K110" s="193"/>
      <c r="L110" s="193"/>
    </row>
    <row r="111" spans="1:12" ht="16.5" hidden="1" customHeight="1" x14ac:dyDescent="0.25">
      <c r="A111" s="171" t="s">
        <v>56</v>
      </c>
      <c r="B111" s="171" t="s">
        <v>70</v>
      </c>
      <c r="C111" s="194" t="s">
        <v>71</v>
      </c>
      <c r="D111" s="194"/>
      <c r="E111" s="194" t="s">
        <v>72</v>
      </c>
      <c r="F111" s="194"/>
      <c r="G111" s="194" t="s">
        <v>73</v>
      </c>
      <c r="H111" s="194"/>
      <c r="I111" s="194" t="s">
        <v>74</v>
      </c>
      <c r="J111" s="194"/>
      <c r="K111" s="194" t="s">
        <v>163</v>
      </c>
      <c r="L111" s="194"/>
    </row>
    <row r="112" spans="1:12" ht="15.75" hidden="1" customHeight="1" x14ac:dyDescent="0.25">
      <c r="A112" s="171"/>
      <c r="B112" s="144"/>
      <c r="C112" s="171" t="s">
        <v>58</v>
      </c>
      <c r="D112" s="171" t="s">
        <v>14</v>
      </c>
      <c r="E112" s="171" t="s">
        <v>58</v>
      </c>
      <c r="F112" s="171" t="s">
        <v>14</v>
      </c>
      <c r="G112" s="171" t="s">
        <v>58</v>
      </c>
      <c r="H112" s="171" t="s">
        <v>14</v>
      </c>
      <c r="I112" s="171" t="s">
        <v>58</v>
      </c>
      <c r="J112" s="171" t="s">
        <v>14</v>
      </c>
      <c r="K112" s="171" t="s">
        <v>58</v>
      </c>
      <c r="L112" s="171" t="s">
        <v>14</v>
      </c>
    </row>
    <row r="113" spans="1:12" ht="15.75" hidden="1" customHeight="1" x14ac:dyDescent="0.25">
      <c r="A113" s="173" t="s">
        <v>18</v>
      </c>
      <c r="B113" s="144" t="s">
        <v>59</v>
      </c>
      <c r="C113" s="145"/>
      <c r="D113" s="145"/>
      <c r="E113" s="145"/>
      <c r="F113" s="145"/>
      <c r="G113" s="145"/>
      <c r="H113" s="145"/>
      <c r="I113" s="145"/>
      <c r="J113" s="145"/>
      <c r="K113" s="145"/>
      <c r="L113" s="145"/>
    </row>
    <row r="114" spans="1:12" ht="15.75" hidden="1" customHeight="1" x14ac:dyDescent="0.25">
      <c r="A114" s="173"/>
      <c r="B114" s="144" t="s">
        <v>60</v>
      </c>
      <c r="C114" s="145"/>
      <c r="D114" s="145"/>
      <c r="E114" s="145"/>
      <c r="F114" s="145"/>
      <c r="G114" s="145"/>
      <c r="H114" s="145"/>
      <c r="I114" s="145"/>
      <c r="J114" s="145"/>
      <c r="K114" s="145">
        <f t="shared" ref="K114:L116" si="6">+I114+G114+E114+C114+I63+G63+E63+C63+I18+G18+E18+C18</f>
        <v>31244550.32</v>
      </c>
      <c r="L114" s="145">
        <f t="shared" si="6"/>
        <v>24727130.379999999</v>
      </c>
    </row>
    <row r="115" spans="1:12" ht="15.75" hidden="1" customHeight="1" x14ac:dyDescent="0.25">
      <c r="A115" s="173"/>
      <c r="B115" s="144" t="s">
        <v>154</v>
      </c>
      <c r="C115" s="145"/>
      <c r="D115" s="145"/>
      <c r="E115" s="145"/>
      <c r="F115" s="145"/>
      <c r="G115" s="145"/>
      <c r="H115" s="145"/>
      <c r="I115" s="145"/>
      <c r="J115" s="145"/>
      <c r="K115" s="145">
        <f t="shared" si="6"/>
        <v>0</v>
      </c>
      <c r="L115" s="145">
        <f t="shared" si="6"/>
        <v>3208721.71</v>
      </c>
    </row>
    <row r="116" spans="1:12" ht="15.75" hidden="1" customHeight="1" x14ac:dyDescent="0.25">
      <c r="A116" s="173"/>
      <c r="B116" s="144" t="s">
        <v>61</v>
      </c>
      <c r="C116" s="145"/>
      <c r="D116" s="145"/>
      <c r="E116" s="145"/>
      <c r="F116" s="145"/>
      <c r="G116" s="145"/>
      <c r="H116" s="145"/>
      <c r="I116" s="145"/>
      <c r="J116" s="145"/>
      <c r="K116" s="145">
        <f t="shared" si="6"/>
        <v>0</v>
      </c>
      <c r="L116" s="145">
        <f t="shared" si="6"/>
        <v>2786740.36</v>
      </c>
    </row>
    <row r="117" spans="1:12" ht="15.75" hidden="1" customHeight="1" x14ac:dyDescent="0.25">
      <c r="A117" s="173"/>
      <c r="B117" s="144" t="s">
        <v>20</v>
      </c>
      <c r="C117" s="145">
        <f>SUM(C114:C116)</f>
        <v>0</v>
      </c>
      <c r="D117" s="145">
        <f t="shared" ref="D117:L117" si="7">SUM(D114:D116)</f>
        <v>0</v>
      </c>
      <c r="E117" s="145">
        <f t="shared" si="7"/>
        <v>0</v>
      </c>
      <c r="F117" s="145">
        <f t="shared" si="7"/>
        <v>0</v>
      </c>
      <c r="G117" s="145">
        <f t="shared" si="7"/>
        <v>0</v>
      </c>
      <c r="H117" s="145">
        <f t="shared" si="7"/>
        <v>0</v>
      </c>
      <c r="I117" s="145">
        <f t="shared" si="7"/>
        <v>0</v>
      </c>
      <c r="J117" s="145">
        <f t="shared" si="7"/>
        <v>0</v>
      </c>
      <c r="K117" s="145">
        <f t="shared" si="7"/>
        <v>31244550.32</v>
      </c>
      <c r="L117" s="145">
        <f t="shared" si="7"/>
        <v>30722592.449999999</v>
      </c>
    </row>
    <row r="118" spans="1:12" ht="15.75" hidden="1" customHeight="1" x14ac:dyDescent="0.25">
      <c r="A118" s="147"/>
      <c r="B118" s="144"/>
      <c r="C118" s="148"/>
      <c r="D118" s="146"/>
      <c r="E118" s="148"/>
      <c r="F118" s="148"/>
      <c r="G118" s="148"/>
      <c r="H118" s="148"/>
      <c r="I118" s="148"/>
      <c r="J118" s="148"/>
      <c r="K118" s="146"/>
      <c r="L118" s="146"/>
    </row>
    <row r="119" spans="1:12" ht="15.75" hidden="1" customHeight="1" x14ac:dyDescent="0.25">
      <c r="A119" s="147"/>
      <c r="B119" s="144" t="s">
        <v>75</v>
      </c>
      <c r="C119" s="145"/>
      <c r="D119" s="145"/>
      <c r="E119" s="145"/>
      <c r="F119" s="145"/>
      <c r="G119" s="145"/>
      <c r="H119" s="145"/>
      <c r="I119" s="145"/>
      <c r="J119" s="145"/>
      <c r="K119" s="145"/>
      <c r="L119" s="145"/>
    </row>
    <row r="120" spans="1:12" ht="15" hidden="1" customHeight="1" x14ac:dyDescent="0.25">
      <c r="A120" s="176">
        <v>111</v>
      </c>
      <c r="B120" s="149" t="s">
        <v>22</v>
      </c>
      <c r="C120" s="150"/>
      <c r="D120" s="150"/>
      <c r="E120" s="150"/>
      <c r="F120" s="150"/>
      <c r="G120" s="150"/>
      <c r="H120" s="150"/>
      <c r="I120" s="150"/>
      <c r="J120" s="150"/>
      <c r="K120" s="145">
        <f t="shared" ref="K120:L135" si="8">+I120+G120+E120+C120+I69+G69+E69+C69+I24+G24+E24+C24</f>
        <v>636000</v>
      </c>
      <c r="L120" s="145">
        <f t="shared" si="8"/>
        <v>525839.22</v>
      </c>
    </row>
    <row r="121" spans="1:12" ht="15" hidden="1" customHeight="1" x14ac:dyDescent="0.25">
      <c r="A121" s="176">
        <v>113</v>
      </c>
      <c r="B121" s="149" t="s">
        <v>62</v>
      </c>
      <c r="C121" s="150"/>
      <c r="D121" s="150"/>
      <c r="E121" s="150"/>
      <c r="F121" s="150"/>
      <c r="G121" s="150"/>
      <c r="H121" s="150"/>
      <c r="I121" s="150"/>
      <c r="J121" s="150"/>
      <c r="K121" s="145">
        <f t="shared" si="8"/>
        <v>70950</v>
      </c>
      <c r="L121" s="145">
        <f t="shared" si="8"/>
        <v>49315.239999999991</v>
      </c>
    </row>
    <row r="122" spans="1:12" ht="15" hidden="1" customHeight="1" x14ac:dyDescent="0.25">
      <c r="A122" s="176">
        <v>122</v>
      </c>
      <c r="B122" s="149" t="s">
        <v>24</v>
      </c>
      <c r="C122" s="150"/>
      <c r="D122" s="150"/>
      <c r="E122" s="150"/>
      <c r="F122" s="150"/>
      <c r="G122" s="150"/>
      <c r="H122" s="150"/>
      <c r="I122" s="150"/>
      <c r="J122" s="150"/>
      <c r="K122" s="145">
        <f t="shared" si="8"/>
        <v>64244.05</v>
      </c>
      <c r="L122" s="145">
        <f t="shared" si="8"/>
        <v>63225.25</v>
      </c>
    </row>
    <row r="123" spans="1:12" ht="15" hidden="1" customHeight="1" x14ac:dyDescent="0.25">
      <c r="A123" s="176">
        <v>163</v>
      </c>
      <c r="B123" s="149" t="s">
        <v>25</v>
      </c>
      <c r="C123" s="150"/>
      <c r="D123" s="150"/>
      <c r="E123" s="150"/>
      <c r="F123" s="150"/>
      <c r="G123" s="150"/>
      <c r="H123" s="150"/>
      <c r="I123" s="150"/>
      <c r="J123" s="150"/>
      <c r="K123" s="145">
        <f t="shared" si="8"/>
        <v>808232.86</v>
      </c>
      <c r="L123" s="145">
        <f t="shared" si="8"/>
        <v>320717.5</v>
      </c>
    </row>
    <row r="124" spans="1:12" ht="15" hidden="1" customHeight="1" x14ac:dyDescent="0.25">
      <c r="A124" s="176">
        <v>169</v>
      </c>
      <c r="B124" s="165" t="s">
        <v>171</v>
      </c>
      <c r="C124" s="150"/>
      <c r="D124" s="150"/>
      <c r="E124" s="150"/>
      <c r="F124" s="150"/>
      <c r="G124" s="150"/>
      <c r="H124" s="150"/>
      <c r="I124" s="150"/>
      <c r="J124" s="150"/>
      <c r="K124" s="145">
        <f t="shared" si="8"/>
        <v>42392.3</v>
      </c>
      <c r="L124" s="145">
        <f t="shared" si="8"/>
        <v>4900</v>
      </c>
    </row>
    <row r="125" spans="1:12" ht="15" hidden="1" customHeight="1" x14ac:dyDescent="0.25">
      <c r="A125" s="176">
        <v>171</v>
      </c>
      <c r="B125" s="149" t="s">
        <v>64</v>
      </c>
      <c r="C125" s="150"/>
      <c r="D125" s="150"/>
      <c r="E125" s="150"/>
      <c r="F125" s="150"/>
      <c r="G125" s="150"/>
      <c r="H125" s="150"/>
      <c r="I125" s="150"/>
      <c r="J125" s="150"/>
      <c r="K125" s="145">
        <f t="shared" si="8"/>
        <v>69320</v>
      </c>
      <c r="L125" s="145">
        <f t="shared" si="8"/>
        <v>27900</v>
      </c>
    </row>
    <row r="126" spans="1:12" ht="15" hidden="1" customHeight="1" x14ac:dyDescent="0.25">
      <c r="A126" s="176">
        <v>174</v>
      </c>
      <c r="B126" s="149" t="s">
        <v>27</v>
      </c>
      <c r="C126" s="150"/>
      <c r="D126" s="150"/>
      <c r="E126" s="150"/>
      <c r="F126" s="150"/>
      <c r="G126" s="150"/>
      <c r="H126" s="150"/>
      <c r="I126" s="150"/>
      <c r="J126" s="150"/>
      <c r="K126" s="145">
        <f t="shared" si="8"/>
        <v>104122.25</v>
      </c>
      <c r="L126" s="145">
        <f t="shared" si="8"/>
        <v>23610</v>
      </c>
    </row>
    <row r="127" spans="1:12" ht="15" hidden="1" customHeight="1" x14ac:dyDescent="0.25">
      <c r="A127" s="176">
        <v>197</v>
      </c>
      <c r="B127" s="149" t="s">
        <v>29</v>
      </c>
      <c r="C127" s="150"/>
      <c r="D127" s="150"/>
      <c r="E127" s="150"/>
      <c r="F127" s="150"/>
      <c r="G127" s="150"/>
      <c r="H127" s="150"/>
      <c r="I127" s="150"/>
      <c r="J127" s="150"/>
      <c r="K127" s="145">
        <f t="shared" si="8"/>
        <v>312000</v>
      </c>
      <c r="L127" s="145">
        <f t="shared" si="8"/>
        <v>260000</v>
      </c>
    </row>
    <row r="128" spans="1:12" ht="15" hidden="1" customHeight="1" x14ac:dyDescent="0.25">
      <c r="A128" s="176">
        <v>199</v>
      </c>
      <c r="B128" s="149" t="s">
        <v>30</v>
      </c>
      <c r="C128" s="150"/>
      <c r="D128" s="150"/>
      <c r="E128" s="150"/>
      <c r="F128" s="150"/>
      <c r="G128" s="150"/>
      <c r="H128" s="150"/>
      <c r="I128" s="150"/>
      <c r="J128" s="150"/>
      <c r="K128" s="145">
        <f t="shared" si="8"/>
        <v>439845.4</v>
      </c>
      <c r="L128" s="145">
        <f t="shared" si="8"/>
        <v>304571.27</v>
      </c>
    </row>
    <row r="129" spans="1:12" ht="15" hidden="1" customHeight="1" x14ac:dyDescent="0.25">
      <c r="A129" s="176">
        <v>243</v>
      </c>
      <c r="B129" s="165" t="s">
        <v>86</v>
      </c>
      <c r="C129" s="150"/>
      <c r="D129" s="150"/>
      <c r="E129" s="150"/>
      <c r="F129" s="150"/>
      <c r="G129" s="150"/>
      <c r="H129" s="150"/>
      <c r="I129" s="150"/>
      <c r="J129" s="150"/>
      <c r="K129" s="145">
        <f t="shared" si="8"/>
        <v>154711.24</v>
      </c>
      <c r="L129" s="145">
        <f t="shared" si="8"/>
        <v>112506.6</v>
      </c>
    </row>
    <row r="130" spans="1:12" ht="15" hidden="1" customHeight="1" x14ac:dyDescent="0.25">
      <c r="A130" s="176">
        <v>261</v>
      </c>
      <c r="B130" s="149" t="s">
        <v>33</v>
      </c>
      <c r="C130" s="150"/>
      <c r="D130" s="150"/>
      <c r="E130" s="150"/>
      <c r="F130" s="150"/>
      <c r="G130" s="150"/>
      <c r="H130" s="150"/>
      <c r="I130" s="150"/>
      <c r="J130" s="150"/>
      <c r="K130" s="145">
        <f t="shared" si="8"/>
        <v>836414.94</v>
      </c>
      <c r="L130" s="145">
        <f t="shared" si="8"/>
        <v>403642.69</v>
      </c>
    </row>
    <row r="131" spans="1:12" ht="15" hidden="1" customHeight="1" x14ac:dyDescent="0.25">
      <c r="A131" s="176">
        <v>262</v>
      </c>
      <c r="B131" s="149" t="s">
        <v>34</v>
      </c>
      <c r="C131" s="150"/>
      <c r="D131" s="150"/>
      <c r="E131" s="150"/>
      <c r="F131" s="150"/>
      <c r="G131" s="150"/>
      <c r="H131" s="150"/>
      <c r="I131" s="150"/>
      <c r="J131" s="150"/>
      <c r="K131" s="145">
        <f t="shared" si="8"/>
        <v>17000</v>
      </c>
      <c r="L131" s="145">
        <f t="shared" si="8"/>
        <v>13195</v>
      </c>
    </row>
    <row r="132" spans="1:12" ht="15" hidden="1" customHeight="1" x14ac:dyDescent="0.25">
      <c r="A132" s="176">
        <v>266</v>
      </c>
      <c r="B132" s="149" t="s">
        <v>35</v>
      </c>
      <c r="C132" s="150"/>
      <c r="D132" s="150"/>
      <c r="E132" s="150"/>
      <c r="F132" s="150"/>
      <c r="G132" s="150"/>
      <c r="H132" s="150"/>
      <c r="I132" s="150"/>
      <c r="J132" s="150"/>
      <c r="K132" s="145">
        <f t="shared" si="8"/>
        <v>790736.14</v>
      </c>
      <c r="L132" s="145">
        <f t="shared" si="8"/>
        <v>398295.23</v>
      </c>
    </row>
    <row r="133" spans="1:12" ht="15" hidden="1" customHeight="1" x14ac:dyDescent="0.25">
      <c r="A133" s="176">
        <v>267</v>
      </c>
      <c r="B133" s="149" t="s">
        <v>36</v>
      </c>
      <c r="C133" s="150"/>
      <c r="D133" s="150"/>
      <c r="E133" s="150"/>
      <c r="F133" s="150"/>
      <c r="G133" s="150"/>
      <c r="H133" s="150"/>
      <c r="I133" s="150"/>
      <c r="J133" s="150"/>
      <c r="K133" s="145">
        <f t="shared" si="8"/>
        <v>180000</v>
      </c>
      <c r="L133" s="145">
        <f t="shared" si="8"/>
        <v>122259.82</v>
      </c>
    </row>
    <row r="134" spans="1:12" ht="15" hidden="1" customHeight="1" x14ac:dyDescent="0.25">
      <c r="A134" s="176">
        <v>268</v>
      </c>
      <c r="B134" s="149" t="s">
        <v>37</v>
      </c>
      <c r="C134" s="150"/>
      <c r="D134" s="150"/>
      <c r="E134" s="150"/>
      <c r="F134" s="150"/>
      <c r="G134" s="150"/>
      <c r="H134" s="150"/>
      <c r="I134" s="150"/>
      <c r="J134" s="150"/>
      <c r="K134" s="145">
        <f t="shared" si="8"/>
        <v>144664</v>
      </c>
      <c r="L134" s="145">
        <f t="shared" si="8"/>
        <v>147707</v>
      </c>
    </row>
    <row r="135" spans="1:12" ht="15" hidden="1" customHeight="1" x14ac:dyDescent="0.25">
      <c r="A135" s="176">
        <v>269</v>
      </c>
      <c r="B135" s="149" t="s">
        <v>38</v>
      </c>
      <c r="C135" s="150"/>
      <c r="D135" s="150"/>
      <c r="E135" s="150"/>
      <c r="F135" s="150"/>
      <c r="G135" s="150"/>
      <c r="H135" s="150"/>
      <c r="I135" s="150"/>
      <c r="J135" s="150"/>
      <c r="K135" s="145">
        <f t="shared" si="8"/>
        <v>10000</v>
      </c>
      <c r="L135" s="145">
        <f t="shared" si="8"/>
        <v>1350</v>
      </c>
    </row>
    <row r="136" spans="1:12" ht="15" hidden="1" customHeight="1" x14ac:dyDescent="0.25">
      <c r="A136" s="176">
        <v>292</v>
      </c>
      <c r="B136" s="149" t="s">
        <v>40</v>
      </c>
      <c r="C136" s="150"/>
      <c r="D136" s="150"/>
      <c r="E136" s="150"/>
      <c r="F136" s="150"/>
      <c r="G136" s="150"/>
      <c r="H136" s="150"/>
      <c r="I136" s="150"/>
      <c r="J136" s="150"/>
      <c r="K136" s="145">
        <f t="shared" ref="K136:L141" si="9">+I136+G136+E136+C136+I85+G85+E85+C85+I40+G40+E40+C40</f>
        <v>216194.41</v>
      </c>
      <c r="L136" s="145">
        <f t="shared" si="9"/>
        <v>91438.5</v>
      </c>
    </row>
    <row r="137" spans="1:12" ht="15" hidden="1" customHeight="1" x14ac:dyDescent="0.25">
      <c r="A137" s="176">
        <v>295</v>
      </c>
      <c r="B137" s="149" t="s">
        <v>41</v>
      </c>
      <c r="C137" s="150"/>
      <c r="D137" s="150"/>
      <c r="E137" s="150"/>
      <c r="F137" s="150"/>
      <c r="G137" s="150"/>
      <c r="H137" s="150"/>
      <c r="I137" s="150"/>
      <c r="J137" s="150"/>
      <c r="K137" s="145">
        <f t="shared" si="9"/>
        <v>31949881.489999998</v>
      </c>
      <c r="L137" s="145">
        <f t="shared" si="9"/>
        <v>6234820.5200000005</v>
      </c>
    </row>
    <row r="138" spans="1:12" ht="15" hidden="1" customHeight="1" x14ac:dyDescent="0.25">
      <c r="A138" s="176">
        <v>297</v>
      </c>
      <c r="B138" s="149" t="s">
        <v>42</v>
      </c>
      <c r="C138" s="150"/>
      <c r="D138" s="150"/>
      <c r="E138" s="150"/>
      <c r="F138" s="150"/>
      <c r="G138" s="150"/>
      <c r="H138" s="150"/>
      <c r="I138" s="150"/>
      <c r="J138" s="150"/>
      <c r="K138" s="145">
        <f t="shared" si="9"/>
        <v>41790.379999999997</v>
      </c>
      <c r="L138" s="145">
        <f t="shared" si="9"/>
        <v>21827.3</v>
      </c>
    </row>
    <row r="139" spans="1:12" ht="15" hidden="1" customHeight="1" x14ac:dyDescent="0.25">
      <c r="A139" s="176">
        <v>298</v>
      </c>
      <c r="B139" s="149" t="s">
        <v>43</v>
      </c>
      <c r="C139" s="150"/>
      <c r="D139" s="150"/>
      <c r="E139" s="150"/>
      <c r="F139" s="150"/>
      <c r="G139" s="150"/>
      <c r="H139" s="150"/>
      <c r="I139" s="150"/>
      <c r="J139" s="150"/>
      <c r="K139" s="145">
        <f t="shared" si="9"/>
        <v>400000</v>
      </c>
      <c r="L139" s="145">
        <f t="shared" si="9"/>
        <v>127030.06</v>
      </c>
    </row>
    <row r="140" spans="1:12" ht="15" hidden="1" customHeight="1" x14ac:dyDescent="0.25">
      <c r="A140" s="176">
        <v>299</v>
      </c>
      <c r="B140" s="149" t="s">
        <v>44</v>
      </c>
      <c r="C140" s="150"/>
      <c r="D140" s="150"/>
      <c r="E140" s="150"/>
      <c r="F140" s="150"/>
      <c r="G140" s="150"/>
      <c r="H140" s="150"/>
      <c r="I140" s="150"/>
      <c r="J140" s="150"/>
      <c r="K140" s="145">
        <f t="shared" si="9"/>
        <v>300000</v>
      </c>
      <c r="L140" s="145">
        <f t="shared" si="9"/>
        <v>84868.9</v>
      </c>
    </row>
    <row r="141" spans="1:12" ht="15.75" hidden="1" customHeight="1" x14ac:dyDescent="0.25">
      <c r="A141" s="176">
        <v>323</v>
      </c>
      <c r="B141" s="149" t="s">
        <v>45</v>
      </c>
      <c r="C141" s="150"/>
      <c r="D141" s="150"/>
      <c r="E141" s="150"/>
      <c r="F141" s="150"/>
      <c r="G141" s="150"/>
      <c r="H141" s="150"/>
      <c r="I141" s="150"/>
      <c r="J141" s="150"/>
      <c r="K141" s="145">
        <f t="shared" si="9"/>
        <v>8417467.7599999998</v>
      </c>
      <c r="L141" s="145">
        <f t="shared" si="9"/>
        <v>0</v>
      </c>
    </row>
    <row r="142" spans="1:12" ht="16.5" hidden="1" customHeight="1" x14ac:dyDescent="0.25">
      <c r="A142" s="176"/>
      <c r="B142" s="177" t="s">
        <v>77</v>
      </c>
      <c r="C142" s="145">
        <f t="shared" ref="C142:L142" si="10">SUM(C120:C141)</f>
        <v>0</v>
      </c>
      <c r="D142" s="145">
        <f t="shared" si="10"/>
        <v>0</v>
      </c>
      <c r="E142" s="145">
        <f t="shared" si="10"/>
        <v>0</v>
      </c>
      <c r="F142" s="145">
        <f t="shared" si="10"/>
        <v>0</v>
      </c>
      <c r="G142" s="145">
        <f t="shared" si="10"/>
        <v>0</v>
      </c>
      <c r="H142" s="145">
        <f t="shared" si="10"/>
        <v>0</v>
      </c>
      <c r="I142" s="145">
        <f t="shared" si="10"/>
        <v>0</v>
      </c>
      <c r="J142" s="145">
        <f t="shared" si="10"/>
        <v>0</v>
      </c>
      <c r="K142" s="145">
        <f t="shared" si="10"/>
        <v>46005967.219999999</v>
      </c>
      <c r="L142" s="145">
        <f t="shared" si="10"/>
        <v>9339020.1000000015</v>
      </c>
    </row>
    <row r="143" spans="1:12" ht="16.5" hidden="1" customHeight="1" x14ac:dyDescent="0.25">
      <c r="A143" s="147"/>
      <c r="B143" s="177" t="s">
        <v>66</v>
      </c>
      <c r="C143" s="178">
        <f t="shared" ref="C143:L143" si="11">+C142+C117</f>
        <v>0</v>
      </c>
      <c r="D143" s="178">
        <f t="shared" si="11"/>
        <v>0</v>
      </c>
      <c r="E143" s="178">
        <f t="shared" si="11"/>
        <v>0</v>
      </c>
      <c r="F143" s="178">
        <f t="shared" si="11"/>
        <v>0</v>
      </c>
      <c r="G143" s="178">
        <f t="shared" si="11"/>
        <v>0</v>
      </c>
      <c r="H143" s="178">
        <f t="shared" si="11"/>
        <v>0</v>
      </c>
      <c r="I143" s="178">
        <f t="shared" si="11"/>
        <v>0</v>
      </c>
      <c r="J143" s="178">
        <f t="shared" si="11"/>
        <v>0</v>
      </c>
      <c r="K143" s="178">
        <f t="shared" si="11"/>
        <v>77250517.539999992</v>
      </c>
      <c r="L143" s="178">
        <f t="shared" si="11"/>
        <v>40061612.549999997</v>
      </c>
    </row>
    <row r="144" spans="1:12" ht="15.75" hidden="1" x14ac:dyDescent="0.3">
      <c r="A144" s="64"/>
      <c r="B144" s="68"/>
      <c r="C144" s="69"/>
      <c r="D144" s="69"/>
      <c r="E144" s="69"/>
      <c r="F144" s="69"/>
      <c r="G144" s="69"/>
      <c r="H144" s="69"/>
      <c r="I144" s="69"/>
      <c r="J144" s="69"/>
      <c r="K144" s="69"/>
      <c r="L144" s="69"/>
    </row>
    <row r="145" spans="1:12" ht="15.75" hidden="1" x14ac:dyDescent="0.3">
      <c r="A145" s="64"/>
      <c r="B145" s="68"/>
      <c r="C145" s="69"/>
      <c r="D145" s="69"/>
      <c r="E145" s="69"/>
      <c r="F145" s="69"/>
      <c r="G145" s="69"/>
      <c r="H145" s="69"/>
      <c r="I145" s="69"/>
      <c r="J145" s="69"/>
      <c r="K145" s="69"/>
      <c r="L145" s="69"/>
    </row>
    <row r="146" spans="1:12" ht="15.75" hidden="1" x14ac:dyDescent="0.3">
      <c r="A146" s="64"/>
      <c r="B146" s="68"/>
      <c r="C146" s="69"/>
      <c r="D146" s="69"/>
      <c r="E146" s="69"/>
      <c r="F146" s="69"/>
      <c r="G146" s="69"/>
      <c r="H146" s="69"/>
      <c r="I146" s="69"/>
      <c r="J146" s="69"/>
      <c r="K146" s="69"/>
      <c r="L146" s="69"/>
    </row>
    <row r="147" spans="1:12" ht="15.75" hidden="1" x14ac:dyDescent="0.3">
      <c r="A147" s="64"/>
      <c r="B147" s="68"/>
      <c r="C147" s="69"/>
      <c r="D147" s="69"/>
      <c r="E147" s="69"/>
      <c r="F147" s="69"/>
      <c r="G147" s="69"/>
      <c r="H147" s="69"/>
      <c r="I147" s="69"/>
      <c r="J147" s="69"/>
      <c r="K147" s="69"/>
      <c r="L147" s="69"/>
    </row>
    <row r="148" spans="1:12" ht="15.75" hidden="1" x14ac:dyDescent="0.3">
      <c r="A148" s="64"/>
      <c r="B148" s="68"/>
      <c r="C148" s="69"/>
      <c r="D148" s="69"/>
      <c r="E148" s="69"/>
      <c r="F148" s="69"/>
      <c r="G148" s="69"/>
      <c r="H148" s="69"/>
      <c r="I148" s="69"/>
      <c r="J148" s="69"/>
      <c r="K148" s="69"/>
      <c r="L148" s="69"/>
    </row>
    <row r="149" spans="1:12" ht="15.75" hidden="1" x14ac:dyDescent="0.3">
      <c r="A149" s="64"/>
      <c r="B149" s="68"/>
      <c r="C149" s="69"/>
      <c r="D149" s="69"/>
      <c r="E149" s="69"/>
      <c r="F149" s="69"/>
      <c r="G149" s="69"/>
      <c r="H149" s="69"/>
      <c r="I149" s="69"/>
      <c r="J149" s="69"/>
      <c r="K149" s="69"/>
      <c r="L149" s="69"/>
    </row>
    <row r="150" spans="1:12" ht="15.75" hidden="1" x14ac:dyDescent="0.3">
      <c r="A150" s="64"/>
      <c r="B150" s="68"/>
      <c r="C150" s="69"/>
      <c r="D150" s="69"/>
      <c r="E150" s="69"/>
      <c r="F150" s="69"/>
      <c r="G150" s="69"/>
      <c r="H150" s="69"/>
      <c r="I150" s="69"/>
      <c r="J150" s="69"/>
      <c r="K150" s="69"/>
      <c r="L150" s="69"/>
    </row>
    <row r="151" spans="1:12" ht="15.75" hidden="1" x14ac:dyDescent="0.3">
      <c r="A151" s="64"/>
      <c r="B151" s="68"/>
      <c r="C151" s="69"/>
      <c r="D151" s="69"/>
      <c r="E151" s="69"/>
      <c r="F151" s="69"/>
      <c r="G151" s="69"/>
      <c r="H151" s="69"/>
      <c r="I151" s="69"/>
      <c r="J151" s="69"/>
      <c r="K151" s="69"/>
      <c r="L151" s="69"/>
    </row>
    <row r="152" spans="1:12" ht="15.75" hidden="1" x14ac:dyDescent="0.3">
      <c r="A152" s="64"/>
      <c r="B152" s="68"/>
      <c r="C152" s="69"/>
      <c r="D152" s="69"/>
      <c r="E152" s="69"/>
      <c r="F152" s="69"/>
      <c r="G152" s="69"/>
      <c r="H152" s="69"/>
      <c r="I152" s="69"/>
      <c r="J152" s="69"/>
      <c r="K152" s="69"/>
      <c r="L152" s="69"/>
    </row>
    <row r="153" spans="1:12" ht="15.75" hidden="1" x14ac:dyDescent="0.3">
      <c r="A153" s="64"/>
      <c r="B153" s="68"/>
      <c r="C153" s="69"/>
      <c r="D153" s="69"/>
      <c r="E153" s="69"/>
      <c r="F153" s="69"/>
      <c r="G153" s="69"/>
      <c r="H153" s="69"/>
      <c r="I153" s="69"/>
      <c r="J153" s="69"/>
      <c r="K153" s="69"/>
      <c r="L153" s="69"/>
    </row>
    <row r="154" spans="1:12" ht="15.75" hidden="1" x14ac:dyDescent="0.3">
      <c r="A154" s="64"/>
      <c r="B154" s="68"/>
      <c r="C154" s="69"/>
      <c r="D154" s="69"/>
      <c r="E154" s="69"/>
      <c r="F154" s="69"/>
      <c r="G154" s="69"/>
      <c r="H154" s="69"/>
      <c r="I154" s="69"/>
      <c r="J154" s="69"/>
      <c r="K154" s="69"/>
      <c r="L154" s="69"/>
    </row>
    <row r="155" spans="1:12" ht="15.75" hidden="1" x14ac:dyDescent="0.3">
      <c r="A155" s="64"/>
      <c r="B155" s="68"/>
      <c r="C155" s="69"/>
      <c r="D155" s="69"/>
      <c r="E155" s="69"/>
      <c r="F155" s="69"/>
      <c r="G155" s="69"/>
      <c r="H155" s="69"/>
      <c r="I155" s="69"/>
      <c r="J155" s="69"/>
      <c r="K155" s="69"/>
      <c r="L155" s="69"/>
    </row>
    <row r="156" spans="1:12" ht="15.75" hidden="1" x14ac:dyDescent="0.3">
      <c r="A156" s="64"/>
      <c r="B156" s="68"/>
      <c r="C156" s="69"/>
      <c r="D156" s="69"/>
      <c r="E156" s="69"/>
      <c r="F156" s="69"/>
      <c r="G156" s="69"/>
      <c r="H156" s="69"/>
      <c r="I156" s="69"/>
      <c r="J156" s="69"/>
      <c r="K156" s="69"/>
      <c r="L156" s="69"/>
    </row>
    <row r="157" spans="1:12" ht="15.75" hidden="1" x14ac:dyDescent="0.3">
      <c r="A157" s="64"/>
      <c r="B157" s="68"/>
      <c r="C157" s="69"/>
      <c r="D157" s="69"/>
      <c r="E157" s="69"/>
      <c r="F157" s="69"/>
      <c r="G157" s="69"/>
      <c r="H157" s="69"/>
      <c r="I157" s="69"/>
      <c r="J157" s="69"/>
      <c r="K157" s="69"/>
      <c r="L157" s="69"/>
    </row>
    <row r="158" spans="1:12" ht="15.75" hidden="1" x14ac:dyDescent="0.3">
      <c r="A158" s="64"/>
      <c r="B158" s="68"/>
      <c r="C158" s="69"/>
      <c r="D158" s="69"/>
      <c r="E158" s="69"/>
      <c r="F158" s="69"/>
      <c r="G158" s="69"/>
      <c r="H158" s="69"/>
      <c r="I158" s="69"/>
      <c r="J158" s="69"/>
      <c r="K158" s="69"/>
      <c r="L158" s="69"/>
    </row>
    <row r="159" spans="1:12" ht="15.75" hidden="1" x14ac:dyDescent="0.3">
      <c r="A159" s="64"/>
      <c r="B159" s="68"/>
      <c r="C159" s="69"/>
      <c r="D159" s="69"/>
      <c r="E159" s="69"/>
      <c r="F159" s="69"/>
      <c r="G159" s="69"/>
      <c r="H159" s="69"/>
      <c r="I159" s="69"/>
      <c r="J159" s="69"/>
      <c r="K159" s="69"/>
      <c r="L159" s="69"/>
    </row>
    <row r="160" spans="1:12" ht="15.75" hidden="1" x14ac:dyDescent="0.3">
      <c r="A160" s="64"/>
      <c r="B160" s="68"/>
      <c r="C160" s="69"/>
      <c r="D160" s="69"/>
      <c r="E160" s="69"/>
      <c r="F160" s="69"/>
      <c r="G160" s="69"/>
      <c r="H160" s="69"/>
      <c r="I160" s="69"/>
      <c r="J160" s="69"/>
      <c r="K160" s="69"/>
      <c r="L160" s="69"/>
    </row>
    <row r="161" spans="1:12" ht="15.75" hidden="1" x14ac:dyDescent="0.3">
      <c r="A161" s="64"/>
      <c r="B161" s="68"/>
      <c r="C161" s="69"/>
      <c r="D161" s="69"/>
      <c r="E161" s="69"/>
      <c r="F161" s="69"/>
      <c r="G161" s="69"/>
      <c r="H161" s="69"/>
      <c r="I161" s="69"/>
      <c r="J161" s="69"/>
      <c r="K161" s="69"/>
      <c r="L161" s="69"/>
    </row>
    <row r="162" spans="1:12" ht="15.75" hidden="1" x14ac:dyDescent="0.3">
      <c r="A162" s="64"/>
      <c r="B162" s="68"/>
      <c r="C162" s="69"/>
      <c r="D162" s="69"/>
      <c r="E162" s="69"/>
      <c r="F162" s="69"/>
      <c r="G162" s="69"/>
      <c r="H162" s="69"/>
      <c r="I162" s="69"/>
      <c r="J162" s="69"/>
      <c r="K162" s="69"/>
      <c r="L162" s="69"/>
    </row>
    <row r="163" spans="1:12" ht="15.75" hidden="1" x14ac:dyDescent="0.3">
      <c r="A163" s="64"/>
      <c r="B163" s="68"/>
      <c r="C163" s="69"/>
      <c r="D163" s="69"/>
      <c r="E163" s="69"/>
      <c r="F163" s="69"/>
      <c r="G163" s="69"/>
      <c r="H163" s="69"/>
      <c r="I163" s="69"/>
      <c r="J163" s="69"/>
      <c r="K163" s="69"/>
      <c r="L163" s="69"/>
    </row>
    <row r="164" spans="1:12" ht="15.75" hidden="1" x14ac:dyDescent="0.3">
      <c r="A164" s="64"/>
      <c r="B164" s="68"/>
      <c r="C164" s="69"/>
      <c r="D164" s="69"/>
      <c r="E164" s="69"/>
      <c r="F164" s="69"/>
      <c r="G164" s="69"/>
      <c r="H164" s="69"/>
      <c r="I164" s="69"/>
      <c r="J164" s="69"/>
      <c r="K164" s="69"/>
      <c r="L164" s="69"/>
    </row>
    <row r="165" spans="1:12" ht="15.75" hidden="1" x14ac:dyDescent="0.3">
      <c r="A165" s="64"/>
      <c r="B165" s="68"/>
      <c r="C165" s="69"/>
      <c r="D165" s="69"/>
      <c r="E165" s="69"/>
      <c r="F165" s="69"/>
      <c r="G165" s="69"/>
      <c r="H165" s="69"/>
      <c r="I165" s="69"/>
      <c r="J165" s="69"/>
      <c r="K165" s="69"/>
      <c r="L165" s="69"/>
    </row>
    <row r="166" spans="1:12" ht="15.75" hidden="1" x14ac:dyDescent="0.3">
      <c r="A166" s="64"/>
      <c r="B166" s="68"/>
      <c r="C166" s="69"/>
      <c r="D166" s="69"/>
      <c r="E166" s="69"/>
      <c r="F166" s="69"/>
      <c r="G166" s="69"/>
      <c r="H166" s="69"/>
      <c r="I166" s="69"/>
      <c r="J166" s="69"/>
      <c r="K166" s="69"/>
      <c r="L166" s="69"/>
    </row>
    <row r="167" spans="1:12" hidden="1" x14ac:dyDescent="0.25">
      <c r="B167" s="49" t="s">
        <v>175</v>
      </c>
      <c r="I167" s="64"/>
      <c r="J167" s="64"/>
    </row>
    <row r="168" spans="1:12" ht="15.75" hidden="1" x14ac:dyDescent="0.3">
      <c r="A168" s="179" t="s">
        <v>56</v>
      </c>
      <c r="B168" s="179" t="s">
        <v>70</v>
      </c>
      <c r="C168" s="196" t="s">
        <v>78</v>
      </c>
      <c r="D168" s="196"/>
      <c r="I168" s="64"/>
      <c r="J168" s="64"/>
    </row>
    <row r="169" spans="1:12" ht="15.75" hidden="1" x14ac:dyDescent="0.3">
      <c r="A169" s="179"/>
      <c r="B169" s="54"/>
      <c r="C169" s="179" t="s">
        <v>79</v>
      </c>
      <c r="D169" s="179" t="s">
        <v>80</v>
      </c>
      <c r="I169" s="64"/>
      <c r="J169" s="64"/>
    </row>
    <row r="170" spans="1:12" ht="15.75" hidden="1" x14ac:dyDescent="0.3">
      <c r="A170" s="167" t="s">
        <v>18</v>
      </c>
      <c r="B170" s="54" t="s">
        <v>59</v>
      </c>
      <c r="C170" s="56">
        <f>+K21+K66+K117</f>
        <v>31244550.32</v>
      </c>
      <c r="D170" s="56">
        <f>+L21+L66+L117</f>
        <v>30722592.449999999</v>
      </c>
      <c r="E170" s="71"/>
      <c r="F170" s="72"/>
      <c r="I170" s="64"/>
      <c r="J170" s="64"/>
    </row>
    <row r="171" spans="1:12" ht="15.75" hidden="1" x14ac:dyDescent="0.3">
      <c r="A171" s="59"/>
      <c r="B171" s="54"/>
      <c r="C171" s="73"/>
      <c r="D171" s="74"/>
      <c r="E171" s="75"/>
      <c r="F171" s="75"/>
      <c r="G171" s="71"/>
      <c r="I171" s="64"/>
      <c r="J171" s="64"/>
    </row>
    <row r="172" spans="1:12" ht="15.75" hidden="1" x14ac:dyDescent="0.3">
      <c r="A172" s="59"/>
      <c r="B172" s="54" t="s">
        <v>21</v>
      </c>
      <c r="C172" s="56"/>
      <c r="D172" s="56"/>
      <c r="E172" s="76"/>
      <c r="F172" s="76"/>
      <c r="I172" s="64"/>
      <c r="J172" s="64"/>
    </row>
    <row r="173" spans="1:12" hidden="1" x14ac:dyDescent="0.25">
      <c r="A173" s="168">
        <v>111</v>
      </c>
      <c r="B173" s="61" t="s">
        <v>22</v>
      </c>
      <c r="C173" s="66">
        <f t="shared" ref="C173:D188" si="12">+K24+K69+K120</f>
        <v>636000</v>
      </c>
      <c r="D173" s="66">
        <f t="shared" si="12"/>
        <v>525839.22</v>
      </c>
      <c r="E173" s="71"/>
      <c r="F173" s="72"/>
      <c r="I173" s="64"/>
      <c r="J173" s="64"/>
    </row>
    <row r="174" spans="1:12" hidden="1" x14ac:dyDescent="0.25">
      <c r="A174" s="168">
        <v>113</v>
      </c>
      <c r="B174" s="61" t="s">
        <v>23</v>
      </c>
      <c r="C174" s="66">
        <f t="shared" si="12"/>
        <v>70950</v>
      </c>
      <c r="D174" s="66">
        <f t="shared" si="12"/>
        <v>49315.239999999991</v>
      </c>
      <c r="E174" s="71"/>
      <c r="F174" s="72"/>
      <c r="I174" s="64"/>
      <c r="J174" s="64"/>
    </row>
    <row r="175" spans="1:12" hidden="1" x14ac:dyDescent="0.25">
      <c r="A175" s="168">
        <v>122</v>
      </c>
      <c r="B175" s="61" t="s">
        <v>24</v>
      </c>
      <c r="C175" s="66">
        <f t="shared" si="12"/>
        <v>64244.05</v>
      </c>
      <c r="D175" s="66">
        <f t="shared" si="12"/>
        <v>63225.25</v>
      </c>
      <c r="E175" s="71"/>
      <c r="F175" s="72"/>
      <c r="I175" s="64"/>
      <c r="J175" s="64"/>
    </row>
    <row r="176" spans="1:12" hidden="1" x14ac:dyDescent="0.25">
      <c r="A176" s="168">
        <v>163</v>
      </c>
      <c r="B176" s="61" t="s">
        <v>25</v>
      </c>
      <c r="C176" s="66">
        <f t="shared" si="12"/>
        <v>808232.86</v>
      </c>
      <c r="D176" s="66">
        <f t="shared" si="12"/>
        <v>320717.5</v>
      </c>
      <c r="E176" s="71"/>
      <c r="F176" s="72"/>
    </row>
    <row r="177" spans="1:7" hidden="1" x14ac:dyDescent="0.25">
      <c r="A177" s="168">
        <v>169</v>
      </c>
      <c r="B177" s="61" t="s">
        <v>63</v>
      </c>
      <c r="C177" s="66">
        <f t="shared" si="12"/>
        <v>42392.3</v>
      </c>
      <c r="D177" s="66">
        <f t="shared" si="12"/>
        <v>4900</v>
      </c>
      <c r="E177" s="71"/>
      <c r="F177" s="72"/>
    </row>
    <row r="178" spans="1:7" hidden="1" x14ac:dyDescent="0.25">
      <c r="A178" s="168">
        <v>171</v>
      </c>
      <c r="B178" s="61" t="s">
        <v>64</v>
      </c>
      <c r="C178" s="66">
        <f t="shared" si="12"/>
        <v>69320</v>
      </c>
      <c r="D178" s="66">
        <f t="shared" si="12"/>
        <v>27900</v>
      </c>
      <c r="E178" s="71"/>
      <c r="F178" s="72"/>
    </row>
    <row r="179" spans="1:7" hidden="1" x14ac:dyDescent="0.25">
      <c r="A179" s="168">
        <v>174</v>
      </c>
      <c r="B179" s="61" t="s">
        <v>27</v>
      </c>
      <c r="C179" s="66">
        <f t="shared" si="12"/>
        <v>104122.25</v>
      </c>
      <c r="D179" s="66">
        <f t="shared" si="12"/>
        <v>23610</v>
      </c>
      <c r="E179" s="71"/>
      <c r="F179" s="72"/>
    </row>
    <row r="180" spans="1:7" hidden="1" x14ac:dyDescent="0.25">
      <c r="A180" s="168">
        <v>197</v>
      </c>
      <c r="B180" s="61" t="s">
        <v>29</v>
      </c>
      <c r="C180" s="66">
        <f t="shared" si="12"/>
        <v>312000</v>
      </c>
      <c r="D180" s="66">
        <f t="shared" si="12"/>
        <v>260000</v>
      </c>
      <c r="E180" s="71"/>
      <c r="F180" s="72"/>
    </row>
    <row r="181" spans="1:7" hidden="1" x14ac:dyDescent="0.25">
      <c r="A181" s="168">
        <v>199</v>
      </c>
      <c r="B181" s="61" t="s">
        <v>30</v>
      </c>
      <c r="C181" s="66">
        <f t="shared" si="12"/>
        <v>439845.4</v>
      </c>
      <c r="D181" s="66">
        <f t="shared" si="12"/>
        <v>304571.27</v>
      </c>
      <c r="E181" s="71"/>
      <c r="F181" s="72"/>
    </row>
    <row r="182" spans="1:7" hidden="1" x14ac:dyDescent="0.25">
      <c r="A182" s="168">
        <v>243</v>
      </c>
      <c r="B182" s="61" t="s">
        <v>86</v>
      </c>
      <c r="C182" s="66">
        <f t="shared" si="12"/>
        <v>154711.24</v>
      </c>
      <c r="D182" s="66">
        <f t="shared" si="12"/>
        <v>112506.6</v>
      </c>
      <c r="E182" s="71"/>
      <c r="F182" s="72"/>
    </row>
    <row r="183" spans="1:7" hidden="1" x14ac:dyDescent="0.25">
      <c r="A183" s="168">
        <v>261</v>
      </c>
      <c r="B183" s="61" t="s">
        <v>33</v>
      </c>
      <c r="C183" s="66">
        <f t="shared" si="12"/>
        <v>836414.94</v>
      </c>
      <c r="D183" s="66">
        <f t="shared" si="12"/>
        <v>403642.69</v>
      </c>
      <c r="E183" s="71"/>
      <c r="F183" s="72"/>
    </row>
    <row r="184" spans="1:7" hidden="1" x14ac:dyDescent="0.25">
      <c r="A184" s="168">
        <v>262</v>
      </c>
      <c r="B184" s="61" t="s">
        <v>34</v>
      </c>
      <c r="C184" s="66">
        <f t="shared" si="12"/>
        <v>17000</v>
      </c>
      <c r="D184" s="66">
        <f t="shared" si="12"/>
        <v>13195</v>
      </c>
      <c r="E184" s="71"/>
      <c r="F184" s="72"/>
    </row>
    <row r="185" spans="1:7" hidden="1" x14ac:dyDescent="0.25">
      <c r="A185" s="168">
        <v>266</v>
      </c>
      <c r="B185" s="61" t="s">
        <v>35</v>
      </c>
      <c r="C185" s="66">
        <f t="shared" si="12"/>
        <v>790736.14</v>
      </c>
      <c r="D185" s="66">
        <f t="shared" si="12"/>
        <v>398295.23</v>
      </c>
      <c r="E185" s="71"/>
      <c r="F185" s="72"/>
    </row>
    <row r="186" spans="1:7" hidden="1" x14ac:dyDescent="0.25">
      <c r="A186" s="168">
        <v>267</v>
      </c>
      <c r="B186" s="61" t="s">
        <v>36</v>
      </c>
      <c r="C186" s="66">
        <f t="shared" si="12"/>
        <v>180000</v>
      </c>
      <c r="D186" s="66">
        <f t="shared" si="12"/>
        <v>122259.82</v>
      </c>
      <c r="E186" s="71"/>
      <c r="F186" s="72"/>
    </row>
    <row r="187" spans="1:7" hidden="1" x14ac:dyDescent="0.25">
      <c r="A187" s="168">
        <v>268</v>
      </c>
      <c r="B187" s="61" t="s">
        <v>37</v>
      </c>
      <c r="C187" s="66">
        <f t="shared" si="12"/>
        <v>144664</v>
      </c>
      <c r="D187" s="66">
        <f t="shared" si="12"/>
        <v>147707</v>
      </c>
      <c r="E187" s="71"/>
      <c r="F187" s="72"/>
    </row>
    <row r="188" spans="1:7" hidden="1" x14ac:dyDescent="0.25">
      <c r="A188" s="168">
        <v>269</v>
      </c>
      <c r="B188" s="61" t="s">
        <v>38</v>
      </c>
      <c r="C188" s="66">
        <f t="shared" si="12"/>
        <v>10000</v>
      </c>
      <c r="D188" s="66">
        <f t="shared" si="12"/>
        <v>1350</v>
      </c>
      <c r="E188" s="71"/>
      <c r="F188" s="72"/>
    </row>
    <row r="189" spans="1:7" hidden="1" x14ac:dyDescent="0.25">
      <c r="A189" s="168">
        <v>292</v>
      </c>
      <c r="B189" s="61" t="s">
        <v>40</v>
      </c>
      <c r="C189" s="66">
        <f t="shared" ref="C189:D194" si="13">+K40+K85+K136</f>
        <v>216194.41</v>
      </c>
      <c r="D189" s="66">
        <f t="shared" si="13"/>
        <v>91438.5</v>
      </c>
      <c r="E189" s="71"/>
      <c r="F189" s="72"/>
    </row>
    <row r="190" spans="1:7" hidden="1" x14ac:dyDescent="0.25">
      <c r="A190" s="168">
        <v>295</v>
      </c>
      <c r="B190" s="61" t="s">
        <v>41</v>
      </c>
      <c r="C190" s="66">
        <f t="shared" si="13"/>
        <v>31949881.489999998</v>
      </c>
      <c r="D190" s="66">
        <f t="shared" si="13"/>
        <v>6234820.5200000005</v>
      </c>
      <c r="E190" s="71"/>
      <c r="F190" s="72"/>
      <c r="G190" s="77"/>
    </row>
    <row r="191" spans="1:7" hidden="1" x14ac:dyDescent="0.25">
      <c r="A191" s="168">
        <v>297</v>
      </c>
      <c r="B191" s="61" t="s">
        <v>42</v>
      </c>
      <c r="C191" s="66">
        <f t="shared" si="13"/>
        <v>41790.379999999997</v>
      </c>
      <c r="D191" s="66">
        <f t="shared" si="13"/>
        <v>21827.3</v>
      </c>
      <c r="E191" s="71"/>
      <c r="F191" s="72"/>
    </row>
    <row r="192" spans="1:7" hidden="1" x14ac:dyDescent="0.25">
      <c r="A192" s="168">
        <v>298</v>
      </c>
      <c r="B192" s="61" t="s">
        <v>43</v>
      </c>
      <c r="C192" s="66">
        <f t="shared" si="13"/>
        <v>400000</v>
      </c>
      <c r="D192" s="66">
        <f t="shared" si="13"/>
        <v>127030.06</v>
      </c>
      <c r="E192" s="71"/>
      <c r="F192" s="72"/>
    </row>
    <row r="193" spans="1:7" hidden="1" x14ac:dyDescent="0.25">
      <c r="A193" s="168">
        <v>299</v>
      </c>
      <c r="B193" s="61" t="s">
        <v>44</v>
      </c>
      <c r="C193" s="66">
        <f t="shared" si="13"/>
        <v>300000</v>
      </c>
      <c r="D193" s="66">
        <f t="shared" si="13"/>
        <v>84868.9</v>
      </c>
      <c r="E193" s="71"/>
      <c r="F193" s="72"/>
    </row>
    <row r="194" spans="1:7" hidden="1" x14ac:dyDescent="0.25">
      <c r="A194" s="168">
        <v>323</v>
      </c>
      <c r="B194" s="61" t="s">
        <v>76</v>
      </c>
      <c r="C194" s="66">
        <f t="shared" si="13"/>
        <v>8417467.7599999998</v>
      </c>
      <c r="D194" s="66">
        <f t="shared" si="13"/>
        <v>0</v>
      </c>
      <c r="E194" s="71"/>
      <c r="F194" s="72"/>
    </row>
    <row r="195" spans="1:7" ht="15.75" hidden="1" x14ac:dyDescent="0.3">
      <c r="A195" s="78"/>
      <c r="B195" s="54" t="s">
        <v>77</v>
      </c>
      <c r="C195" s="56">
        <f>SUM(C173:C194)</f>
        <v>46005967.219999999</v>
      </c>
      <c r="D195" s="56">
        <f>SUM(D173:D194)</f>
        <v>9339020.1000000015</v>
      </c>
    </row>
    <row r="196" spans="1:7" ht="15.75" hidden="1" x14ac:dyDescent="0.3">
      <c r="A196" s="78"/>
      <c r="B196" s="54" t="s">
        <v>66</v>
      </c>
      <c r="C196" s="56">
        <f>+C195+C170</f>
        <v>77250517.539999992</v>
      </c>
      <c r="D196" s="56">
        <f>D195+D170</f>
        <v>40061612.549999997</v>
      </c>
      <c r="E196" s="71"/>
      <c r="F196" s="71"/>
      <c r="G196" s="71"/>
    </row>
    <row r="197" spans="1:7" hidden="1" x14ac:dyDescent="0.25">
      <c r="A197" s="64"/>
    </row>
    <row r="198" spans="1:7" hidden="1" x14ac:dyDescent="0.25">
      <c r="A198" s="64"/>
    </row>
    <row r="199" spans="1:7" ht="15.75" hidden="1" x14ac:dyDescent="0.3">
      <c r="A199" s="64"/>
      <c r="B199" s="137"/>
      <c r="C199" s="79"/>
      <c r="D199" s="80"/>
    </row>
    <row r="200" spans="1:7" ht="15.75" hidden="1" x14ac:dyDescent="0.3">
      <c r="B200" s="137"/>
      <c r="C200" s="79"/>
      <c r="D200" s="80"/>
    </row>
    <row r="201" spans="1:7" ht="15.75" hidden="1" x14ac:dyDescent="0.3">
      <c r="B201" s="137"/>
      <c r="C201" s="79"/>
      <c r="D201" s="80"/>
    </row>
    <row r="202" spans="1:7" ht="15.75" x14ac:dyDescent="0.3">
      <c r="B202" s="137"/>
      <c r="C202" s="79"/>
      <c r="D202" s="80"/>
    </row>
    <row r="203" spans="1:7" ht="15.75" x14ac:dyDescent="0.3">
      <c r="B203" s="137"/>
      <c r="C203" s="79"/>
      <c r="D203" s="80"/>
    </row>
    <row r="204" spans="1:7" ht="15.75" x14ac:dyDescent="0.3">
      <c r="B204" s="137"/>
      <c r="C204" s="79"/>
      <c r="D204" s="80"/>
    </row>
    <row r="205" spans="1:7" ht="15.75" x14ac:dyDescent="0.3">
      <c r="B205" s="137"/>
      <c r="C205" s="79"/>
      <c r="D205" s="80"/>
    </row>
    <row r="206" spans="1:7" ht="15.75" x14ac:dyDescent="0.3">
      <c r="B206" s="137"/>
      <c r="C206" s="79"/>
      <c r="D206" s="80"/>
    </row>
    <row r="207" spans="1:7" ht="15.75" x14ac:dyDescent="0.3">
      <c r="B207" s="137"/>
      <c r="C207" s="79"/>
      <c r="D207" s="80"/>
    </row>
    <row r="208" spans="1:7" x14ac:dyDescent="0.25">
      <c r="B208" s="49"/>
      <c r="C208" s="81"/>
      <c r="D208" s="169"/>
    </row>
    <row r="212" spans="2:12" x14ac:dyDescent="0.25">
      <c r="B212" s="82" t="s">
        <v>81</v>
      </c>
      <c r="D212" t="s">
        <v>164</v>
      </c>
      <c r="G212" s="49" t="s">
        <v>168</v>
      </c>
      <c r="I212" t="s">
        <v>169</v>
      </c>
    </row>
    <row r="213" spans="2:12" x14ac:dyDescent="0.25">
      <c r="D213" s="197" t="s">
        <v>165</v>
      </c>
      <c r="E213" s="197"/>
      <c r="F213" s="197"/>
      <c r="G213" s="49"/>
      <c r="H213" s="49"/>
      <c r="I213" s="49" t="s">
        <v>152</v>
      </c>
      <c r="J213" s="49"/>
      <c r="K213" s="49"/>
      <c r="L213" s="49"/>
    </row>
    <row r="214" spans="2:12" x14ac:dyDescent="0.25">
      <c r="D214" s="197" t="s">
        <v>166</v>
      </c>
      <c r="E214" s="197"/>
      <c r="F214" s="197"/>
      <c r="G214" s="49"/>
      <c r="H214" s="49"/>
      <c r="I214" s="49" t="s">
        <v>153</v>
      </c>
      <c r="J214" s="49"/>
      <c r="K214" s="49"/>
      <c r="L214" s="49"/>
    </row>
    <row r="215" spans="2:12" x14ac:dyDescent="0.25">
      <c r="D215" s="83"/>
      <c r="E215" s="83"/>
      <c r="H215" s="49"/>
      <c r="I215" s="49"/>
      <c r="J215" s="49"/>
    </row>
    <row r="216" spans="2:12" x14ac:dyDescent="0.25">
      <c r="B216" s="82" t="s">
        <v>82</v>
      </c>
      <c r="D216" s="49" t="s">
        <v>199</v>
      </c>
      <c r="H216" s="84"/>
      <c r="I216" s="84"/>
      <c r="J216" s="84"/>
      <c r="K216" s="198"/>
      <c r="L216" s="198"/>
    </row>
  </sheetData>
  <mergeCells count="27">
    <mergeCell ref="K8:L8"/>
    <mergeCell ref="A10:L10"/>
    <mergeCell ref="A11:L11"/>
    <mergeCell ref="A12:L12"/>
    <mergeCell ref="A14:L14"/>
    <mergeCell ref="N15:O15"/>
    <mergeCell ref="P15:Q15"/>
    <mergeCell ref="R15:S15"/>
    <mergeCell ref="A59:L59"/>
    <mergeCell ref="C60:D60"/>
    <mergeCell ref="E60:F60"/>
    <mergeCell ref="G60:H60"/>
    <mergeCell ref="I60:J60"/>
    <mergeCell ref="C15:D15"/>
    <mergeCell ref="E15:F15"/>
    <mergeCell ref="G15:H15"/>
    <mergeCell ref="I15:J15"/>
    <mergeCell ref="C168:D168"/>
    <mergeCell ref="D213:F213"/>
    <mergeCell ref="D214:F214"/>
    <mergeCell ref="K216:L216"/>
    <mergeCell ref="A110:L110"/>
    <mergeCell ref="C111:D111"/>
    <mergeCell ref="E111:F111"/>
    <mergeCell ref="G111:H111"/>
    <mergeCell ref="I111:J111"/>
    <mergeCell ref="K111:L111"/>
  </mergeCells>
  <hyperlinks>
    <hyperlink ref="A12" r:id="rId1" xr:uid="{BF74E6D0-C752-46AF-8EAA-2D1DD1E41A8A}"/>
  </hyperlinks>
  <pageMargins left="0" right="0" top="0" bottom="0" header="0" footer="0"/>
  <pageSetup scale="70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804F5-D4C3-4E02-89BC-737587561EAA}">
  <dimension ref="A7:S216"/>
  <sheetViews>
    <sheetView topLeftCell="A91" zoomScale="110" zoomScaleNormal="110" workbookViewId="0">
      <selection activeCell="A40" sqref="A40"/>
    </sheetView>
  </sheetViews>
  <sheetFormatPr baseColWidth="10" defaultRowHeight="15" x14ac:dyDescent="0.25"/>
  <cols>
    <col min="1" max="1" width="4" customWidth="1"/>
    <col min="2" max="2" width="48.140625" customWidth="1"/>
    <col min="3" max="4" width="13.7109375" customWidth="1"/>
    <col min="5" max="5" width="14.85546875" customWidth="1"/>
    <col min="6" max="6" width="14.5703125" customWidth="1"/>
    <col min="7" max="7" width="15.140625" customWidth="1"/>
    <col min="8" max="8" width="13.5703125" customWidth="1"/>
    <col min="9" max="9" width="14.5703125" customWidth="1"/>
    <col min="10" max="10" width="13.5703125" customWidth="1"/>
    <col min="11" max="13" width="14.85546875" bestFit="1" customWidth="1"/>
    <col min="14" max="14" width="13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0" width="13.7109375" customWidth="1"/>
    <col min="261" max="261" width="14.85546875" customWidth="1"/>
    <col min="262" max="262" width="14.5703125" customWidth="1"/>
    <col min="263" max="263" width="15.140625" customWidth="1"/>
    <col min="264" max="264" width="13.5703125" customWidth="1"/>
    <col min="265" max="265" width="14.5703125" customWidth="1"/>
    <col min="266" max="266" width="13.5703125" customWidth="1"/>
    <col min="267" max="269" width="14.85546875" bestFit="1" customWidth="1"/>
    <col min="270" max="270" width="13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6" width="13.7109375" customWidth="1"/>
    <col min="517" max="517" width="14.85546875" customWidth="1"/>
    <col min="518" max="518" width="14.5703125" customWidth="1"/>
    <col min="519" max="519" width="15.140625" customWidth="1"/>
    <col min="520" max="520" width="13.5703125" customWidth="1"/>
    <col min="521" max="521" width="14.5703125" customWidth="1"/>
    <col min="522" max="522" width="13.5703125" customWidth="1"/>
    <col min="523" max="525" width="14.85546875" bestFit="1" customWidth="1"/>
    <col min="526" max="526" width="13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2" width="13.7109375" customWidth="1"/>
    <col min="773" max="773" width="14.85546875" customWidth="1"/>
    <col min="774" max="774" width="14.5703125" customWidth="1"/>
    <col min="775" max="775" width="15.140625" customWidth="1"/>
    <col min="776" max="776" width="13.5703125" customWidth="1"/>
    <col min="777" max="777" width="14.5703125" customWidth="1"/>
    <col min="778" max="778" width="13.5703125" customWidth="1"/>
    <col min="779" max="781" width="14.85546875" bestFit="1" customWidth="1"/>
    <col min="782" max="782" width="13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8" width="13.7109375" customWidth="1"/>
    <col min="1029" max="1029" width="14.85546875" customWidth="1"/>
    <col min="1030" max="1030" width="14.5703125" customWidth="1"/>
    <col min="1031" max="1031" width="15.140625" customWidth="1"/>
    <col min="1032" max="1032" width="13.5703125" customWidth="1"/>
    <col min="1033" max="1033" width="14.5703125" customWidth="1"/>
    <col min="1034" max="1034" width="13.5703125" customWidth="1"/>
    <col min="1035" max="1037" width="14.85546875" bestFit="1" customWidth="1"/>
    <col min="1038" max="1038" width="13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4" width="13.7109375" customWidth="1"/>
    <col min="1285" max="1285" width="14.85546875" customWidth="1"/>
    <col min="1286" max="1286" width="14.5703125" customWidth="1"/>
    <col min="1287" max="1287" width="15.140625" customWidth="1"/>
    <col min="1288" max="1288" width="13.5703125" customWidth="1"/>
    <col min="1289" max="1289" width="14.5703125" customWidth="1"/>
    <col min="1290" max="1290" width="13.5703125" customWidth="1"/>
    <col min="1291" max="1293" width="14.85546875" bestFit="1" customWidth="1"/>
    <col min="1294" max="1294" width="13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0" width="13.7109375" customWidth="1"/>
    <col min="1541" max="1541" width="14.85546875" customWidth="1"/>
    <col min="1542" max="1542" width="14.5703125" customWidth="1"/>
    <col min="1543" max="1543" width="15.140625" customWidth="1"/>
    <col min="1544" max="1544" width="13.5703125" customWidth="1"/>
    <col min="1545" max="1545" width="14.5703125" customWidth="1"/>
    <col min="1546" max="1546" width="13.5703125" customWidth="1"/>
    <col min="1547" max="1549" width="14.85546875" bestFit="1" customWidth="1"/>
    <col min="1550" max="1550" width="13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6" width="13.7109375" customWidth="1"/>
    <col min="1797" max="1797" width="14.85546875" customWidth="1"/>
    <col min="1798" max="1798" width="14.5703125" customWidth="1"/>
    <col min="1799" max="1799" width="15.140625" customWidth="1"/>
    <col min="1800" max="1800" width="13.5703125" customWidth="1"/>
    <col min="1801" max="1801" width="14.5703125" customWidth="1"/>
    <col min="1802" max="1802" width="13.5703125" customWidth="1"/>
    <col min="1803" max="1805" width="14.85546875" bestFit="1" customWidth="1"/>
    <col min="1806" max="1806" width="13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2" width="13.7109375" customWidth="1"/>
    <col min="2053" max="2053" width="14.85546875" customWidth="1"/>
    <col min="2054" max="2054" width="14.5703125" customWidth="1"/>
    <col min="2055" max="2055" width="15.140625" customWidth="1"/>
    <col min="2056" max="2056" width="13.5703125" customWidth="1"/>
    <col min="2057" max="2057" width="14.5703125" customWidth="1"/>
    <col min="2058" max="2058" width="13.5703125" customWidth="1"/>
    <col min="2059" max="2061" width="14.85546875" bestFit="1" customWidth="1"/>
    <col min="2062" max="2062" width="13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8" width="13.7109375" customWidth="1"/>
    <col min="2309" max="2309" width="14.85546875" customWidth="1"/>
    <col min="2310" max="2310" width="14.5703125" customWidth="1"/>
    <col min="2311" max="2311" width="15.140625" customWidth="1"/>
    <col min="2312" max="2312" width="13.5703125" customWidth="1"/>
    <col min="2313" max="2313" width="14.5703125" customWidth="1"/>
    <col min="2314" max="2314" width="13.5703125" customWidth="1"/>
    <col min="2315" max="2317" width="14.85546875" bestFit="1" customWidth="1"/>
    <col min="2318" max="2318" width="13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4" width="13.7109375" customWidth="1"/>
    <col min="2565" max="2565" width="14.85546875" customWidth="1"/>
    <col min="2566" max="2566" width="14.5703125" customWidth="1"/>
    <col min="2567" max="2567" width="15.140625" customWidth="1"/>
    <col min="2568" max="2568" width="13.5703125" customWidth="1"/>
    <col min="2569" max="2569" width="14.5703125" customWidth="1"/>
    <col min="2570" max="2570" width="13.5703125" customWidth="1"/>
    <col min="2571" max="2573" width="14.85546875" bestFit="1" customWidth="1"/>
    <col min="2574" max="2574" width="13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0" width="13.7109375" customWidth="1"/>
    <col min="2821" max="2821" width="14.85546875" customWidth="1"/>
    <col min="2822" max="2822" width="14.5703125" customWidth="1"/>
    <col min="2823" max="2823" width="15.140625" customWidth="1"/>
    <col min="2824" max="2824" width="13.5703125" customWidth="1"/>
    <col min="2825" max="2825" width="14.5703125" customWidth="1"/>
    <col min="2826" max="2826" width="13.5703125" customWidth="1"/>
    <col min="2827" max="2829" width="14.85546875" bestFit="1" customWidth="1"/>
    <col min="2830" max="2830" width="13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6" width="13.7109375" customWidth="1"/>
    <col min="3077" max="3077" width="14.85546875" customWidth="1"/>
    <col min="3078" max="3078" width="14.5703125" customWidth="1"/>
    <col min="3079" max="3079" width="15.140625" customWidth="1"/>
    <col min="3080" max="3080" width="13.5703125" customWidth="1"/>
    <col min="3081" max="3081" width="14.5703125" customWidth="1"/>
    <col min="3082" max="3082" width="13.5703125" customWidth="1"/>
    <col min="3083" max="3085" width="14.85546875" bestFit="1" customWidth="1"/>
    <col min="3086" max="3086" width="13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2" width="13.7109375" customWidth="1"/>
    <col min="3333" max="3333" width="14.85546875" customWidth="1"/>
    <col min="3334" max="3334" width="14.5703125" customWidth="1"/>
    <col min="3335" max="3335" width="15.140625" customWidth="1"/>
    <col min="3336" max="3336" width="13.5703125" customWidth="1"/>
    <col min="3337" max="3337" width="14.5703125" customWidth="1"/>
    <col min="3338" max="3338" width="13.5703125" customWidth="1"/>
    <col min="3339" max="3341" width="14.85546875" bestFit="1" customWidth="1"/>
    <col min="3342" max="3342" width="13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8" width="13.7109375" customWidth="1"/>
    <col min="3589" max="3589" width="14.85546875" customWidth="1"/>
    <col min="3590" max="3590" width="14.5703125" customWidth="1"/>
    <col min="3591" max="3591" width="15.140625" customWidth="1"/>
    <col min="3592" max="3592" width="13.5703125" customWidth="1"/>
    <col min="3593" max="3593" width="14.5703125" customWidth="1"/>
    <col min="3594" max="3594" width="13.5703125" customWidth="1"/>
    <col min="3595" max="3597" width="14.85546875" bestFit="1" customWidth="1"/>
    <col min="3598" max="3598" width="13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4" width="13.7109375" customWidth="1"/>
    <col min="3845" max="3845" width="14.85546875" customWidth="1"/>
    <col min="3846" max="3846" width="14.5703125" customWidth="1"/>
    <col min="3847" max="3847" width="15.140625" customWidth="1"/>
    <col min="3848" max="3848" width="13.5703125" customWidth="1"/>
    <col min="3849" max="3849" width="14.5703125" customWidth="1"/>
    <col min="3850" max="3850" width="13.5703125" customWidth="1"/>
    <col min="3851" max="3853" width="14.85546875" bestFit="1" customWidth="1"/>
    <col min="3854" max="3854" width="13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0" width="13.7109375" customWidth="1"/>
    <col min="4101" max="4101" width="14.85546875" customWidth="1"/>
    <col min="4102" max="4102" width="14.5703125" customWidth="1"/>
    <col min="4103" max="4103" width="15.140625" customWidth="1"/>
    <col min="4104" max="4104" width="13.5703125" customWidth="1"/>
    <col min="4105" max="4105" width="14.5703125" customWidth="1"/>
    <col min="4106" max="4106" width="13.5703125" customWidth="1"/>
    <col min="4107" max="4109" width="14.85546875" bestFit="1" customWidth="1"/>
    <col min="4110" max="4110" width="13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6" width="13.7109375" customWidth="1"/>
    <col min="4357" max="4357" width="14.85546875" customWidth="1"/>
    <col min="4358" max="4358" width="14.5703125" customWidth="1"/>
    <col min="4359" max="4359" width="15.140625" customWidth="1"/>
    <col min="4360" max="4360" width="13.5703125" customWidth="1"/>
    <col min="4361" max="4361" width="14.5703125" customWidth="1"/>
    <col min="4362" max="4362" width="13.5703125" customWidth="1"/>
    <col min="4363" max="4365" width="14.85546875" bestFit="1" customWidth="1"/>
    <col min="4366" max="4366" width="13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2" width="13.7109375" customWidth="1"/>
    <col min="4613" max="4613" width="14.85546875" customWidth="1"/>
    <col min="4614" max="4614" width="14.5703125" customWidth="1"/>
    <col min="4615" max="4615" width="15.140625" customWidth="1"/>
    <col min="4616" max="4616" width="13.5703125" customWidth="1"/>
    <col min="4617" max="4617" width="14.5703125" customWidth="1"/>
    <col min="4618" max="4618" width="13.5703125" customWidth="1"/>
    <col min="4619" max="4621" width="14.85546875" bestFit="1" customWidth="1"/>
    <col min="4622" max="4622" width="13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8" width="13.7109375" customWidth="1"/>
    <col min="4869" max="4869" width="14.85546875" customWidth="1"/>
    <col min="4870" max="4870" width="14.5703125" customWidth="1"/>
    <col min="4871" max="4871" width="15.140625" customWidth="1"/>
    <col min="4872" max="4872" width="13.5703125" customWidth="1"/>
    <col min="4873" max="4873" width="14.5703125" customWidth="1"/>
    <col min="4874" max="4874" width="13.5703125" customWidth="1"/>
    <col min="4875" max="4877" width="14.85546875" bestFit="1" customWidth="1"/>
    <col min="4878" max="4878" width="13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4" width="13.7109375" customWidth="1"/>
    <col min="5125" max="5125" width="14.85546875" customWidth="1"/>
    <col min="5126" max="5126" width="14.5703125" customWidth="1"/>
    <col min="5127" max="5127" width="15.140625" customWidth="1"/>
    <col min="5128" max="5128" width="13.5703125" customWidth="1"/>
    <col min="5129" max="5129" width="14.5703125" customWidth="1"/>
    <col min="5130" max="5130" width="13.5703125" customWidth="1"/>
    <col min="5131" max="5133" width="14.85546875" bestFit="1" customWidth="1"/>
    <col min="5134" max="5134" width="13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0" width="13.7109375" customWidth="1"/>
    <col min="5381" max="5381" width="14.85546875" customWidth="1"/>
    <col min="5382" max="5382" width="14.5703125" customWidth="1"/>
    <col min="5383" max="5383" width="15.140625" customWidth="1"/>
    <col min="5384" max="5384" width="13.5703125" customWidth="1"/>
    <col min="5385" max="5385" width="14.5703125" customWidth="1"/>
    <col min="5386" max="5386" width="13.5703125" customWidth="1"/>
    <col min="5387" max="5389" width="14.85546875" bestFit="1" customWidth="1"/>
    <col min="5390" max="5390" width="13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6" width="13.7109375" customWidth="1"/>
    <col min="5637" max="5637" width="14.85546875" customWidth="1"/>
    <col min="5638" max="5638" width="14.5703125" customWidth="1"/>
    <col min="5639" max="5639" width="15.140625" customWidth="1"/>
    <col min="5640" max="5640" width="13.5703125" customWidth="1"/>
    <col min="5641" max="5641" width="14.5703125" customWidth="1"/>
    <col min="5642" max="5642" width="13.5703125" customWidth="1"/>
    <col min="5643" max="5645" width="14.85546875" bestFit="1" customWidth="1"/>
    <col min="5646" max="5646" width="13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2" width="13.7109375" customWidth="1"/>
    <col min="5893" max="5893" width="14.85546875" customWidth="1"/>
    <col min="5894" max="5894" width="14.5703125" customWidth="1"/>
    <col min="5895" max="5895" width="15.140625" customWidth="1"/>
    <col min="5896" max="5896" width="13.5703125" customWidth="1"/>
    <col min="5897" max="5897" width="14.5703125" customWidth="1"/>
    <col min="5898" max="5898" width="13.5703125" customWidth="1"/>
    <col min="5899" max="5901" width="14.85546875" bestFit="1" customWidth="1"/>
    <col min="5902" max="5902" width="13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8" width="13.7109375" customWidth="1"/>
    <col min="6149" max="6149" width="14.85546875" customWidth="1"/>
    <col min="6150" max="6150" width="14.5703125" customWidth="1"/>
    <col min="6151" max="6151" width="15.140625" customWidth="1"/>
    <col min="6152" max="6152" width="13.5703125" customWidth="1"/>
    <col min="6153" max="6153" width="14.5703125" customWidth="1"/>
    <col min="6154" max="6154" width="13.5703125" customWidth="1"/>
    <col min="6155" max="6157" width="14.85546875" bestFit="1" customWidth="1"/>
    <col min="6158" max="6158" width="13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4" width="13.7109375" customWidth="1"/>
    <col min="6405" max="6405" width="14.85546875" customWidth="1"/>
    <col min="6406" max="6406" width="14.5703125" customWidth="1"/>
    <col min="6407" max="6407" width="15.140625" customWidth="1"/>
    <col min="6408" max="6408" width="13.5703125" customWidth="1"/>
    <col min="6409" max="6409" width="14.5703125" customWidth="1"/>
    <col min="6410" max="6410" width="13.5703125" customWidth="1"/>
    <col min="6411" max="6413" width="14.85546875" bestFit="1" customWidth="1"/>
    <col min="6414" max="6414" width="13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0" width="13.7109375" customWidth="1"/>
    <col min="6661" max="6661" width="14.85546875" customWidth="1"/>
    <col min="6662" max="6662" width="14.5703125" customWidth="1"/>
    <col min="6663" max="6663" width="15.140625" customWidth="1"/>
    <col min="6664" max="6664" width="13.5703125" customWidth="1"/>
    <col min="6665" max="6665" width="14.5703125" customWidth="1"/>
    <col min="6666" max="6666" width="13.5703125" customWidth="1"/>
    <col min="6667" max="6669" width="14.85546875" bestFit="1" customWidth="1"/>
    <col min="6670" max="6670" width="13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6" width="13.7109375" customWidth="1"/>
    <col min="6917" max="6917" width="14.85546875" customWidth="1"/>
    <col min="6918" max="6918" width="14.5703125" customWidth="1"/>
    <col min="6919" max="6919" width="15.140625" customWidth="1"/>
    <col min="6920" max="6920" width="13.5703125" customWidth="1"/>
    <col min="6921" max="6921" width="14.5703125" customWidth="1"/>
    <col min="6922" max="6922" width="13.5703125" customWidth="1"/>
    <col min="6923" max="6925" width="14.85546875" bestFit="1" customWidth="1"/>
    <col min="6926" max="6926" width="13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2" width="13.7109375" customWidth="1"/>
    <col min="7173" max="7173" width="14.85546875" customWidth="1"/>
    <col min="7174" max="7174" width="14.5703125" customWidth="1"/>
    <col min="7175" max="7175" width="15.140625" customWidth="1"/>
    <col min="7176" max="7176" width="13.5703125" customWidth="1"/>
    <col min="7177" max="7177" width="14.5703125" customWidth="1"/>
    <col min="7178" max="7178" width="13.5703125" customWidth="1"/>
    <col min="7179" max="7181" width="14.85546875" bestFit="1" customWidth="1"/>
    <col min="7182" max="7182" width="13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8" width="13.7109375" customWidth="1"/>
    <col min="7429" max="7429" width="14.85546875" customWidth="1"/>
    <col min="7430" max="7430" width="14.5703125" customWidth="1"/>
    <col min="7431" max="7431" width="15.140625" customWidth="1"/>
    <col min="7432" max="7432" width="13.5703125" customWidth="1"/>
    <col min="7433" max="7433" width="14.5703125" customWidth="1"/>
    <col min="7434" max="7434" width="13.5703125" customWidth="1"/>
    <col min="7435" max="7437" width="14.85546875" bestFit="1" customWidth="1"/>
    <col min="7438" max="7438" width="13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4" width="13.7109375" customWidth="1"/>
    <col min="7685" max="7685" width="14.85546875" customWidth="1"/>
    <col min="7686" max="7686" width="14.5703125" customWidth="1"/>
    <col min="7687" max="7687" width="15.140625" customWidth="1"/>
    <col min="7688" max="7688" width="13.5703125" customWidth="1"/>
    <col min="7689" max="7689" width="14.5703125" customWidth="1"/>
    <col min="7690" max="7690" width="13.5703125" customWidth="1"/>
    <col min="7691" max="7693" width="14.85546875" bestFit="1" customWidth="1"/>
    <col min="7694" max="7694" width="13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0" width="13.7109375" customWidth="1"/>
    <col min="7941" max="7941" width="14.85546875" customWidth="1"/>
    <col min="7942" max="7942" width="14.5703125" customWidth="1"/>
    <col min="7943" max="7943" width="15.140625" customWidth="1"/>
    <col min="7944" max="7944" width="13.5703125" customWidth="1"/>
    <col min="7945" max="7945" width="14.5703125" customWidth="1"/>
    <col min="7946" max="7946" width="13.5703125" customWidth="1"/>
    <col min="7947" max="7949" width="14.85546875" bestFit="1" customWidth="1"/>
    <col min="7950" max="7950" width="13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6" width="13.7109375" customWidth="1"/>
    <col min="8197" max="8197" width="14.85546875" customWidth="1"/>
    <col min="8198" max="8198" width="14.5703125" customWidth="1"/>
    <col min="8199" max="8199" width="15.140625" customWidth="1"/>
    <col min="8200" max="8200" width="13.5703125" customWidth="1"/>
    <col min="8201" max="8201" width="14.5703125" customWidth="1"/>
    <col min="8202" max="8202" width="13.5703125" customWidth="1"/>
    <col min="8203" max="8205" width="14.85546875" bestFit="1" customWidth="1"/>
    <col min="8206" max="8206" width="13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2" width="13.7109375" customWidth="1"/>
    <col min="8453" max="8453" width="14.85546875" customWidth="1"/>
    <col min="8454" max="8454" width="14.5703125" customWidth="1"/>
    <col min="8455" max="8455" width="15.140625" customWidth="1"/>
    <col min="8456" max="8456" width="13.5703125" customWidth="1"/>
    <col min="8457" max="8457" width="14.5703125" customWidth="1"/>
    <col min="8458" max="8458" width="13.5703125" customWidth="1"/>
    <col min="8459" max="8461" width="14.85546875" bestFit="1" customWidth="1"/>
    <col min="8462" max="8462" width="13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8" width="13.7109375" customWidth="1"/>
    <col min="8709" max="8709" width="14.85546875" customWidth="1"/>
    <col min="8710" max="8710" width="14.5703125" customWidth="1"/>
    <col min="8711" max="8711" width="15.140625" customWidth="1"/>
    <col min="8712" max="8712" width="13.5703125" customWidth="1"/>
    <col min="8713" max="8713" width="14.5703125" customWidth="1"/>
    <col min="8714" max="8714" width="13.5703125" customWidth="1"/>
    <col min="8715" max="8717" width="14.85546875" bestFit="1" customWidth="1"/>
    <col min="8718" max="8718" width="13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4" width="13.7109375" customWidth="1"/>
    <col min="8965" max="8965" width="14.85546875" customWidth="1"/>
    <col min="8966" max="8966" width="14.5703125" customWidth="1"/>
    <col min="8967" max="8967" width="15.140625" customWidth="1"/>
    <col min="8968" max="8968" width="13.5703125" customWidth="1"/>
    <col min="8969" max="8969" width="14.5703125" customWidth="1"/>
    <col min="8970" max="8970" width="13.5703125" customWidth="1"/>
    <col min="8971" max="8973" width="14.85546875" bestFit="1" customWidth="1"/>
    <col min="8974" max="8974" width="13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0" width="13.7109375" customWidth="1"/>
    <col min="9221" max="9221" width="14.85546875" customWidth="1"/>
    <col min="9222" max="9222" width="14.5703125" customWidth="1"/>
    <col min="9223" max="9223" width="15.140625" customWidth="1"/>
    <col min="9224" max="9224" width="13.5703125" customWidth="1"/>
    <col min="9225" max="9225" width="14.5703125" customWidth="1"/>
    <col min="9226" max="9226" width="13.5703125" customWidth="1"/>
    <col min="9227" max="9229" width="14.85546875" bestFit="1" customWidth="1"/>
    <col min="9230" max="9230" width="13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6" width="13.7109375" customWidth="1"/>
    <col min="9477" max="9477" width="14.85546875" customWidth="1"/>
    <col min="9478" max="9478" width="14.5703125" customWidth="1"/>
    <col min="9479" max="9479" width="15.140625" customWidth="1"/>
    <col min="9480" max="9480" width="13.5703125" customWidth="1"/>
    <col min="9481" max="9481" width="14.5703125" customWidth="1"/>
    <col min="9482" max="9482" width="13.5703125" customWidth="1"/>
    <col min="9483" max="9485" width="14.85546875" bestFit="1" customWidth="1"/>
    <col min="9486" max="9486" width="13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2" width="13.7109375" customWidth="1"/>
    <col min="9733" max="9733" width="14.85546875" customWidth="1"/>
    <col min="9734" max="9734" width="14.5703125" customWidth="1"/>
    <col min="9735" max="9735" width="15.140625" customWidth="1"/>
    <col min="9736" max="9736" width="13.5703125" customWidth="1"/>
    <col min="9737" max="9737" width="14.5703125" customWidth="1"/>
    <col min="9738" max="9738" width="13.5703125" customWidth="1"/>
    <col min="9739" max="9741" width="14.85546875" bestFit="1" customWidth="1"/>
    <col min="9742" max="9742" width="13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8" width="13.7109375" customWidth="1"/>
    <col min="9989" max="9989" width="14.85546875" customWidth="1"/>
    <col min="9990" max="9990" width="14.5703125" customWidth="1"/>
    <col min="9991" max="9991" width="15.140625" customWidth="1"/>
    <col min="9992" max="9992" width="13.5703125" customWidth="1"/>
    <col min="9993" max="9993" width="14.5703125" customWidth="1"/>
    <col min="9994" max="9994" width="13.5703125" customWidth="1"/>
    <col min="9995" max="9997" width="14.85546875" bestFit="1" customWidth="1"/>
    <col min="9998" max="9998" width="13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4" width="13.7109375" customWidth="1"/>
    <col min="10245" max="10245" width="14.85546875" customWidth="1"/>
    <col min="10246" max="10246" width="14.5703125" customWidth="1"/>
    <col min="10247" max="10247" width="15.140625" customWidth="1"/>
    <col min="10248" max="10248" width="13.5703125" customWidth="1"/>
    <col min="10249" max="10249" width="14.5703125" customWidth="1"/>
    <col min="10250" max="10250" width="13.5703125" customWidth="1"/>
    <col min="10251" max="10253" width="14.85546875" bestFit="1" customWidth="1"/>
    <col min="10254" max="10254" width="13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0" width="13.7109375" customWidth="1"/>
    <col min="10501" max="10501" width="14.85546875" customWidth="1"/>
    <col min="10502" max="10502" width="14.5703125" customWidth="1"/>
    <col min="10503" max="10503" width="15.140625" customWidth="1"/>
    <col min="10504" max="10504" width="13.5703125" customWidth="1"/>
    <col min="10505" max="10505" width="14.5703125" customWidth="1"/>
    <col min="10506" max="10506" width="13.5703125" customWidth="1"/>
    <col min="10507" max="10509" width="14.85546875" bestFit="1" customWidth="1"/>
    <col min="10510" max="10510" width="13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6" width="13.7109375" customWidth="1"/>
    <col min="10757" max="10757" width="14.85546875" customWidth="1"/>
    <col min="10758" max="10758" width="14.5703125" customWidth="1"/>
    <col min="10759" max="10759" width="15.140625" customWidth="1"/>
    <col min="10760" max="10760" width="13.5703125" customWidth="1"/>
    <col min="10761" max="10761" width="14.5703125" customWidth="1"/>
    <col min="10762" max="10762" width="13.5703125" customWidth="1"/>
    <col min="10763" max="10765" width="14.85546875" bestFit="1" customWidth="1"/>
    <col min="10766" max="10766" width="13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2" width="13.7109375" customWidth="1"/>
    <col min="11013" max="11013" width="14.85546875" customWidth="1"/>
    <col min="11014" max="11014" width="14.5703125" customWidth="1"/>
    <col min="11015" max="11015" width="15.140625" customWidth="1"/>
    <col min="11016" max="11016" width="13.5703125" customWidth="1"/>
    <col min="11017" max="11017" width="14.5703125" customWidth="1"/>
    <col min="11018" max="11018" width="13.5703125" customWidth="1"/>
    <col min="11019" max="11021" width="14.85546875" bestFit="1" customWidth="1"/>
    <col min="11022" max="11022" width="13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8" width="13.7109375" customWidth="1"/>
    <col min="11269" max="11269" width="14.85546875" customWidth="1"/>
    <col min="11270" max="11270" width="14.5703125" customWidth="1"/>
    <col min="11271" max="11271" width="15.140625" customWidth="1"/>
    <col min="11272" max="11272" width="13.5703125" customWidth="1"/>
    <col min="11273" max="11273" width="14.5703125" customWidth="1"/>
    <col min="11274" max="11274" width="13.5703125" customWidth="1"/>
    <col min="11275" max="11277" width="14.85546875" bestFit="1" customWidth="1"/>
    <col min="11278" max="11278" width="13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4" width="13.7109375" customWidth="1"/>
    <col min="11525" max="11525" width="14.85546875" customWidth="1"/>
    <col min="11526" max="11526" width="14.5703125" customWidth="1"/>
    <col min="11527" max="11527" width="15.140625" customWidth="1"/>
    <col min="11528" max="11528" width="13.5703125" customWidth="1"/>
    <col min="11529" max="11529" width="14.5703125" customWidth="1"/>
    <col min="11530" max="11530" width="13.5703125" customWidth="1"/>
    <col min="11531" max="11533" width="14.85546875" bestFit="1" customWidth="1"/>
    <col min="11534" max="11534" width="13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0" width="13.7109375" customWidth="1"/>
    <col min="11781" max="11781" width="14.85546875" customWidth="1"/>
    <col min="11782" max="11782" width="14.5703125" customWidth="1"/>
    <col min="11783" max="11783" width="15.140625" customWidth="1"/>
    <col min="11784" max="11784" width="13.5703125" customWidth="1"/>
    <col min="11785" max="11785" width="14.5703125" customWidth="1"/>
    <col min="11786" max="11786" width="13.5703125" customWidth="1"/>
    <col min="11787" max="11789" width="14.85546875" bestFit="1" customWidth="1"/>
    <col min="11790" max="11790" width="13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6" width="13.7109375" customWidth="1"/>
    <col min="12037" max="12037" width="14.85546875" customWidth="1"/>
    <col min="12038" max="12038" width="14.5703125" customWidth="1"/>
    <col min="12039" max="12039" width="15.140625" customWidth="1"/>
    <col min="12040" max="12040" width="13.5703125" customWidth="1"/>
    <col min="12041" max="12041" width="14.5703125" customWidth="1"/>
    <col min="12042" max="12042" width="13.5703125" customWidth="1"/>
    <col min="12043" max="12045" width="14.85546875" bestFit="1" customWidth="1"/>
    <col min="12046" max="12046" width="13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2" width="13.7109375" customWidth="1"/>
    <col min="12293" max="12293" width="14.85546875" customWidth="1"/>
    <col min="12294" max="12294" width="14.5703125" customWidth="1"/>
    <col min="12295" max="12295" width="15.140625" customWidth="1"/>
    <col min="12296" max="12296" width="13.5703125" customWidth="1"/>
    <col min="12297" max="12297" width="14.5703125" customWidth="1"/>
    <col min="12298" max="12298" width="13.5703125" customWidth="1"/>
    <col min="12299" max="12301" width="14.85546875" bestFit="1" customWidth="1"/>
    <col min="12302" max="12302" width="13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8" width="13.7109375" customWidth="1"/>
    <col min="12549" max="12549" width="14.85546875" customWidth="1"/>
    <col min="12550" max="12550" width="14.5703125" customWidth="1"/>
    <col min="12551" max="12551" width="15.140625" customWidth="1"/>
    <col min="12552" max="12552" width="13.5703125" customWidth="1"/>
    <col min="12553" max="12553" width="14.5703125" customWidth="1"/>
    <col min="12554" max="12554" width="13.5703125" customWidth="1"/>
    <col min="12555" max="12557" width="14.85546875" bestFit="1" customWidth="1"/>
    <col min="12558" max="12558" width="13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4" width="13.7109375" customWidth="1"/>
    <col min="12805" max="12805" width="14.85546875" customWidth="1"/>
    <col min="12806" max="12806" width="14.5703125" customWidth="1"/>
    <col min="12807" max="12807" width="15.140625" customWidth="1"/>
    <col min="12808" max="12808" width="13.5703125" customWidth="1"/>
    <col min="12809" max="12809" width="14.5703125" customWidth="1"/>
    <col min="12810" max="12810" width="13.5703125" customWidth="1"/>
    <col min="12811" max="12813" width="14.85546875" bestFit="1" customWidth="1"/>
    <col min="12814" max="12814" width="13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0" width="13.7109375" customWidth="1"/>
    <col min="13061" max="13061" width="14.85546875" customWidth="1"/>
    <col min="13062" max="13062" width="14.5703125" customWidth="1"/>
    <col min="13063" max="13063" width="15.140625" customWidth="1"/>
    <col min="13064" max="13064" width="13.5703125" customWidth="1"/>
    <col min="13065" max="13065" width="14.5703125" customWidth="1"/>
    <col min="13066" max="13066" width="13.5703125" customWidth="1"/>
    <col min="13067" max="13069" width="14.85546875" bestFit="1" customWidth="1"/>
    <col min="13070" max="13070" width="13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6" width="13.7109375" customWidth="1"/>
    <col min="13317" max="13317" width="14.85546875" customWidth="1"/>
    <col min="13318" max="13318" width="14.5703125" customWidth="1"/>
    <col min="13319" max="13319" width="15.140625" customWidth="1"/>
    <col min="13320" max="13320" width="13.5703125" customWidth="1"/>
    <col min="13321" max="13321" width="14.5703125" customWidth="1"/>
    <col min="13322" max="13322" width="13.5703125" customWidth="1"/>
    <col min="13323" max="13325" width="14.85546875" bestFit="1" customWidth="1"/>
    <col min="13326" max="13326" width="13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2" width="13.7109375" customWidth="1"/>
    <col min="13573" max="13573" width="14.85546875" customWidth="1"/>
    <col min="13574" max="13574" width="14.5703125" customWidth="1"/>
    <col min="13575" max="13575" width="15.140625" customWidth="1"/>
    <col min="13576" max="13576" width="13.5703125" customWidth="1"/>
    <col min="13577" max="13577" width="14.5703125" customWidth="1"/>
    <col min="13578" max="13578" width="13.5703125" customWidth="1"/>
    <col min="13579" max="13581" width="14.85546875" bestFit="1" customWidth="1"/>
    <col min="13582" max="13582" width="13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8" width="13.7109375" customWidth="1"/>
    <col min="13829" max="13829" width="14.85546875" customWidth="1"/>
    <col min="13830" max="13830" width="14.5703125" customWidth="1"/>
    <col min="13831" max="13831" width="15.140625" customWidth="1"/>
    <col min="13832" max="13832" width="13.5703125" customWidth="1"/>
    <col min="13833" max="13833" width="14.5703125" customWidth="1"/>
    <col min="13834" max="13834" width="13.5703125" customWidth="1"/>
    <col min="13835" max="13837" width="14.85546875" bestFit="1" customWidth="1"/>
    <col min="13838" max="13838" width="13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4" width="13.7109375" customWidth="1"/>
    <col min="14085" max="14085" width="14.85546875" customWidth="1"/>
    <col min="14086" max="14086" width="14.5703125" customWidth="1"/>
    <col min="14087" max="14087" width="15.140625" customWidth="1"/>
    <col min="14088" max="14088" width="13.5703125" customWidth="1"/>
    <col min="14089" max="14089" width="14.5703125" customWidth="1"/>
    <col min="14090" max="14090" width="13.5703125" customWidth="1"/>
    <col min="14091" max="14093" width="14.85546875" bestFit="1" customWidth="1"/>
    <col min="14094" max="14094" width="13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0" width="13.7109375" customWidth="1"/>
    <col min="14341" max="14341" width="14.85546875" customWidth="1"/>
    <col min="14342" max="14342" width="14.5703125" customWidth="1"/>
    <col min="14343" max="14343" width="15.140625" customWidth="1"/>
    <col min="14344" max="14344" width="13.5703125" customWidth="1"/>
    <col min="14345" max="14345" width="14.5703125" customWidth="1"/>
    <col min="14346" max="14346" width="13.5703125" customWidth="1"/>
    <col min="14347" max="14349" width="14.85546875" bestFit="1" customWidth="1"/>
    <col min="14350" max="14350" width="13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6" width="13.7109375" customWidth="1"/>
    <col min="14597" max="14597" width="14.85546875" customWidth="1"/>
    <col min="14598" max="14598" width="14.5703125" customWidth="1"/>
    <col min="14599" max="14599" width="15.140625" customWidth="1"/>
    <col min="14600" max="14600" width="13.5703125" customWidth="1"/>
    <col min="14601" max="14601" width="14.5703125" customWidth="1"/>
    <col min="14602" max="14602" width="13.5703125" customWidth="1"/>
    <col min="14603" max="14605" width="14.85546875" bestFit="1" customWidth="1"/>
    <col min="14606" max="14606" width="13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2" width="13.7109375" customWidth="1"/>
    <col min="14853" max="14853" width="14.85546875" customWidth="1"/>
    <col min="14854" max="14854" width="14.5703125" customWidth="1"/>
    <col min="14855" max="14855" width="15.140625" customWidth="1"/>
    <col min="14856" max="14856" width="13.5703125" customWidth="1"/>
    <col min="14857" max="14857" width="14.5703125" customWidth="1"/>
    <col min="14858" max="14858" width="13.5703125" customWidth="1"/>
    <col min="14859" max="14861" width="14.85546875" bestFit="1" customWidth="1"/>
    <col min="14862" max="14862" width="13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8" width="13.7109375" customWidth="1"/>
    <col min="15109" max="15109" width="14.85546875" customWidth="1"/>
    <col min="15110" max="15110" width="14.5703125" customWidth="1"/>
    <col min="15111" max="15111" width="15.140625" customWidth="1"/>
    <col min="15112" max="15112" width="13.5703125" customWidth="1"/>
    <col min="15113" max="15113" width="14.5703125" customWidth="1"/>
    <col min="15114" max="15114" width="13.5703125" customWidth="1"/>
    <col min="15115" max="15117" width="14.85546875" bestFit="1" customWidth="1"/>
    <col min="15118" max="15118" width="13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4" width="13.7109375" customWidth="1"/>
    <col min="15365" max="15365" width="14.85546875" customWidth="1"/>
    <col min="15366" max="15366" width="14.5703125" customWidth="1"/>
    <col min="15367" max="15367" width="15.140625" customWidth="1"/>
    <col min="15368" max="15368" width="13.5703125" customWidth="1"/>
    <col min="15369" max="15369" width="14.5703125" customWidth="1"/>
    <col min="15370" max="15370" width="13.5703125" customWidth="1"/>
    <col min="15371" max="15373" width="14.85546875" bestFit="1" customWidth="1"/>
    <col min="15374" max="15374" width="13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0" width="13.7109375" customWidth="1"/>
    <col min="15621" max="15621" width="14.85546875" customWidth="1"/>
    <col min="15622" max="15622" width="14.5703125" customWidth="1"/>
    <col min="15623" max="15623" width="15.140625" customWidth="1"/>
    <col min="15624" max="15624" width="13.5703125" customWidth="1"/>
    <col min="15625" max="15625" width="14.5703125" customWidth="1"/>
    <col min="15626" max="15626" width="13.5703125" customWidth="1"/>
    <col min="15627" max="15629" width="14.85546875" bestFit="1" customWidth="1"/>
    <col min="15630" max="15630" width="13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6" width="13.7109375" customWidth="1"/>
    <col min="15877" max="15877" width="14.85546875" customWidth="1"/>
    <col min="15878" max="15878" width="14.5703125" customWidth="1"/>
    <col min="15879" max="15879" width="15.140625" customWidth="1"/>
    <col min="15880" max="15880" width="13.5703125" customWidth="1"/>
    <col min="15881" max="15881" width="14.5703125" customWidth="1"/>
    <col min="15882" max="15882" width="13.5703125" customWidth="1"/>
    <col min="15883" max="15885" width="14.85546875" bestFit="1" customWidth="1"/>
    <col min="15886" max="15886" width="13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2" width="13.7109375" customWidth="1"/>
    <col min="16133" max="16133" width="14.85546875" customWidth="1"/>
    <col min="16134" max="16134" width="14.5703125" customWidth="1"/>
    <col min="16135" max="16135" width="15.140625" customWidth="1"/>
    <col min="16136" max="16136" width="13.5703125" customWidth="1"/>
    <col min="16137" max="16137" width="14.5703125" customWidth="1"/>
    <col min="16138" max="16138" width="13.5703125" customWidth="1"/>
    <col min="16139" max="16141" width="14.85546875" bestFit="1" customWidth="1"/>
    <col min="16142" max="16142" width="13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48" t="s">
        <v>53</v>
      </c>
      <c r="K8" s="188" t="s">
        <v>155</v>
      </c>
      <c r="L8" s="189"/>
    </row>
    <row r="10" spans="1:19" x14ac:dyDescent="0.25">
      <c r="A10" s="190" t="s">
        <v>0</v>
      </c>
      <c r="B10" s="190"/>
      <c r="C10" s="190"/>
      <c r="D10" s="190"/>
      <c r="E10" s="190"/>
      <c r="F10" s="190"/>
      <c r="G10" s="190"/>
      <c r="H10" s="190"/>
      <c r="I10" s="190"/>
      <c r="J10" s="190"/>
      <c r="K10" s="190"/>
      <c r="L10" s="190"/>
      <c r="M10" s="49"/>
      <c r="N10" s="49"/>
      <c r="O10" s="49"/>
      <c r="P10" s="49"/>
      <c r="Q10" s="49"/>
      <c r="R10" s="49"/>
      <c r="S10" s="49"/>
    </row>
    <row r="11" spans="1:19" x14ac:dyDescent="0.25">
      <c r="A11" s="191" t="s">
        <v>54</v>
      </c>
      <c r="B11" s="191"/>
      <c r="C11" s="191"/>
      <c r="D11" s="191"/>
      <c r="E11" s="191"/>
      <c r="F11" s="191"/>
      <c r="G11" s="191"/>
      <c r="H11" s="191"/>
      <c r="I11" s="191"/>
      <c r="J11" s="191"/>
      <c r="K11" s="191"/>
      <c r="L11" s="191"/>
      <c r="M11" s="49"/>
      <c r="N11" s="49"/>
      <c r="O11" s="49"/>
      <c r="P11" s="49"/>
      <c r="Q11" s="49"/>
      <c r="R11" s="49"/>
      <c r="S11" s="49"/>
    </row>
    <row r="12" spans="1:19" x14ac:dyDescent="0.25">
      <c r="A12" s="192" t="s">
        <v>55</v>
      </c>
      <c r="B12" s="191"/>
      <c r="C12" s="191"/>
      <c r="D12" s="191"/>
      <c r="E12" s="191"/>
      <c r="F12" s="191"/>
      <c r="G12" s="191"/>
      <c r="H12" s="191"/>
      <c r="I12" s="191"/>
      <c r="J12" s="191"/>
      <c r="K12" s="191"/>
      <c r="L12" s="191"/>
      <c r="M12" s="49"/>
      <c r="N12" s="49"/>
      <c r="O12" s="49"/>
      <c r="P12" s="49"/>
      <c r="Q12" s="49"/>
      <c r="R12" s="49"/>
      <c r="S12" s="49"/>
    </row>
    <row r="13" spans="1:19" x14ac:dyDescent="0.25">
      <c r="A13" s="137"/>
      <c r="B13" s="137"/>
      <c r="C13" s="137"/>
      <c r="D13" s="137"/>
      <c r="E13" s="137"/>
      <c r="F13" s="137"/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137"/>
      <c r="R13" s="137"/>
      <c r="S13" s="137"/>
    </row>
    <row r="14" spans="1:19" ht="15.75" x14ac:dyDescent="0.25">
      <c r="A14" s="193" t="s">
        <v>204</v>
      </c>
      <c r="B14" s="193"/>
      <c r="C14" s="193"/>
      <c r="D14" s="193"/>
      <c r="E14" s="193"/>
      <c r="F14" s="193"/>
      <c r="G14" s="193"/>
      <c r="H14" s="193"/>
      <c r="I14" s="193"/>
      <c r="J14" s="193"/>
      <c r="K14" s="193"/>
      <c r="L14" s="193"/>
      <c r="M14" s="50"/>
      <c r="N14" s="50"/>
      <c r="O14" s="50"/>
      <c r="P14" s="50"/>
      <c r="Q14" s="50"/>
      <c r="R14" s="50"/>
      <c r="S14" s="50"/>
    </row>
    <row r="15" spans="1:19" ht="30.75" customHeight="1" x14ac:dyDescent="0.25">
      <c r="A15" s="170" t="s">
        <v>56</v>
      </c>
      <c r="B15" s="170" t="s">
        <v>57</v>
      </c>
      <c r="C15" s="195" t="s">
        <v>109</v>
      </c>
      <c r="D15" s="195"/>
      <c r="E15" s="195" t="s">
        <v>110</v>
      </c>
      <c r="F15" s="195"/>
      <c r="G15" s="195" t="s">
        <v>111</v>
      </c>
      <c r="H15" s="195"/>
      <c r="I15" s="195" t="s">
        <v>112</v>
      </c>
      <c r="J15" s="195"/>
      <c r="M15" s="137"/>
      <c r="N15" s="191"/>
      <c r="O15" s="191"/>
      <c r="P15" s="191"/>
      <c r="Q15" s="191"/>
      <c r="R15" s="191"/>
      <c r="S15" s="191"/>
    </row>
    <row r="16" spans="1:19" x14ac:dyDescent="0.25">
      <c r="A16" s="171"/>
      <c r="B16" s="144"/>
      <c r="C16" s="171" t="s">
        <v>58</v>
      </c>
      <c r="D16" s="171" t="s">
        <v>14</v>
      </c>
      <c r="E16" s="171" t="s">
        <v>58</v>
      </c>
      <c r="F16" s="171" t="s">
        <v>14</v>
      </c>
      <c r="G16" s="171" t="s">
        <v>58</v>
      </c>
      <c r="H16" s="171" t="s">
        <v>14</v>
      </c>
      <c r="I16" s="171" t="s">
        <v>58</v>
      </c>
      <c r="J16" s="171" t="s">
        <v>14</v>
      </c>
      <c r="M16" s="53"/>
      <c r="N16" s="137"/>
      <c r="O16" s="53"/>
      <c r="P16" s="137"/>
      <c r="Q16" s="53"/>
      <c r="R16" s="137"/>
      <c r="S16" s="53"/>
    </row>
    <row r="17" spans="1:19" x14ac:dyDescent="0.25">
      <c r="A17" s="171"/>
      <c r="B17" s="144" t="s">
        <v>59</v>
      </c>
      <c r="C17" s="171"/>
      <c r="D17" s="171"/>
      <c r="E17" s="171"/>
      <c r="F17" s="171"/>
      <c r="G17" s="171"/>
      <c r="H17" s="171"/>
      <c r="I17" s="171"/>
      <c r="J17" s="171"/>
      <c r="M17" s="53"/>
      <c r="N17" s="137"/>
      <c r="O17" s="53"/>
      <c r="P17" s="137"/>
      <c r="Q17" s="53"/>
      <c r="R17" s="137"/>
      <c r="S17" s="53"/>
    </row>
    <row r="18" spans="1:19" x14ac:dyDescent="0.25">
      <c r="A18" s="172" t="s">
        <v>18</v>
      </c>
      <c r="B18" s="144" t="s">
        <v>60</v>
      </c>
      <c r="C18" s="145">
        <v>3985581.27</v>
      </c>
      <c r="D18" s="145">
        <v>3442190.41</v>
      </c>
      <c r="E18" s="145">
        <v>3985581.27</v>
      </c>
      <c r="F18" s="145">
        <v>3499181.9</v>
      </c>
      <c r="G18" s="62">
        <v>3985581.27</v>
      </c>
      <c r="H18" s="145">
        <v>3551627.27</v>
      </c>
      <c r="I18" s="62">
        <v>3985581.27</v>
      </c>
      <c r="J18" s="145">
        <f>3946986.7-399869.63</f>
        <v>3547117.0700000003</v>
      </c>
    </row>
    <row r="19" spans="1:19" x14ac:dyDescent="0.25">
      <c r="A19" s="172"/>
      <c r="B19" s="144" t="s">
        <v>154</v>
      </c>
      <c r="C19" s="145">
        <v>0</v>
      </c>
      <c r="D19" s="145">
        <v>0</v>
      </c>
      <c r="E19" s="145">
        <v>0</v>
      </c>
      <c r="F19" s="145">
        <v>0</v>
      </c>
      <c r="G19" s="145"/>
      <c r="H19" s="145"/>
      <c r="I19" s="145">
        <v>0</v>
      </c>
      <c r="J19" s="145"/>
    </row>
    <row r="20" spans="1:19" x14ac:dyDescent="0.25">
      <c r="A20" s="172"/>
      <c r="B20" s="144" t="s">
        <v>61</v>
      </c>
      <c r="C20" s="145">
        <v>0</v>
      </c>
      <c r="D20" s="145">
        <v>387999.9</v>
      </c>
      <c r="E20" s="145">
        <v>0</v>
      </c>
      <c r="F20" s="145">
        <v>394552.58</v>
      </c>
      <c r="G20" s="145"/>
      <c r="H20" s="145">
        <v>400276.26</v>
      </c>
      <c r="I20" s="145">
        <v>0</v>
      </c>
      <c r="J20" s="145">
        <v>399869.63</v>
      </c>
    </row>
    <row r="21" spans="1:19" x14ac:dyDescent="0.25">
      <c r="A21" s="172"/>
      <c r="B21" s="144" t="s">
        <v>20</v>
      </c>
      <c r="C21" s="145">
        <f>SUM(C18:C20)</f>
        <v>3985581.27</v>
      </c>
      <c r="D21" s="145">
        <f t="shared" ref="D21:J21" si="0">SUM(D18:D20)</f>
        <v>3830190.31</v>
      </c>
      <c r="E21" s="145">
        <f t="shared" si="0"/>
        <v>3985581.27</v>
      </c>
      <c r="F21" s="145">
        <f t="shared" si="0"/>
        <v>3893734.48</v>
      </c>
      <c r="G21" s="145">
        <f t="shared" si="0"/>
        <v>3985581.27</v>
      </c>
      <c r="H21" s="145">
        <f t="shared" si="0"/>
        <v>3951903.5300000003</v>
      </c>
      <c r="I21" s="145">
        <f t="shared" si="0"/>
        <v>3985581.27</v>
      </c>
      <c r="J21" s="145">
        <f t="shared" si="0"/>
        <v>3946986.7</v>
      </c>
    </row>
    <row r="22" spans="1:19" x14ac:dyDescent="0.25">
      <c r="A22" s="237"/>
      <c r="B22" s="144"/>
      <c r="C22" s="146"/>
      <c r="D22" s="147"/>
      <c r="E22" s="148"/>
      <c r="F22" s="148"/>
      <c r="G22" s="147"/>
      <c r="H22" s="148"/>
      <c r="I22" s="147"/>
      <c r="J22" s="148"/>
    </row>
    <row r="23" spans="1:19" x14ac:dyDescent="0.25">
      <c r="A23" s="237"/>
      <c r="B23" s="144" t="s">
        <v>21</v>
      </c>
      <c r="C23" s="145"/>
      <c r="D23" s="145"/>
      <c r="E23" s="145"/>
      <c r="F23" s="145"/>
      <c r="G23" s="145"/>
      <c r="H23" s="145"/>
      <c r="I23" s="145"/>
      <c r="J23" s="145"/>
    </row>
    <row r="24" spans="1:19" x14ac:dyDescent="0.25">
      <c r="A24" s="174">
        <v>111</v>
      </c>
      <c r="B24" s="149" t="s">
        <v>22</v>
      </c>
      <c r="C24" s="175">
        <v>0</v>
      </c>
      <c r="D24" s="150">
        <v>0</v>
      </c>
      <c r="E24" s="175">
        <v>106000</v>
      </c>
      <c r="F24" s="150">
        <v>96455.75</v>
      </c>
      <c r="G24" s="175">
        <v>106000</v>
      </c>
      <c r="H24" s="150">
        <v>0</v>
      </c>
      <c r="I24" s="150">
        <v>106000</v>
      </c>
      <c r="J24" s="150">
        <v>107590.34</v>
      </c>
    </row>
    <row r="25" spans="1:19" x14ac:dyDescent="0.25">
      <c r="A25" s="174">
        <v>113</v>
      </c>
      <c r="B25" s="149" t="s">
        <v>62</v>
      </c>
      <c r="C25" s="175">
        <v>0</v>
      </c>
      <c r="D25" s="150">
        <v>0</v>
      </c>
      <c r="E25" s="175">
        <v>11825</v>
      </c>
      <c r="F25" s="150">
        <v>8643.16</v>
      </c>
      <c r="G25" s="175">
        <v>11825</v>
      </c>
      <c r="H25" s="150">
        <v>8638.1</v>
      </c>
      <c r="I25" s="150">
        <v>11825</v>
      </c>
      <c r="J25" s="150">
        <v>8966.74</v>
      </c>
    </row>
    <row r="26" spans="1:19" x14ac:dyDescent="0.25">
      <c r="A26" s="174">
        <v>122</v>
      </c>
      <c r="B26" s="149" t="s">
        <v>24</v>
      </c>
      <c r="C26" s="175">
        <v>0</v>
      </c>
      <c r="D26" s="150">
        <v>0</v>
      </c>
      <c r="E26" s="175">
        <v>64244.05</v>
      </c>
      <c r="F26" s="150">
        <v>0</v>
      </c>
      <c r="G26" s="175">
        <v>0</v>
      </c>
      <c r="H26" s="150">
        <v>0</v>
      </c>
      <c r="I26" s="150">
        <v>0</v>
      </c>
      <c r="J26" s="150">
        <v>4154.5</v>
      </c>
    </row>
    <row r="27" spans="1:19" x14ac:dyDescent="0.25">
      <c r="A27" s="174">
        <v>163</v>
      </c>
      <c r="B27" s="149" t="s">
        <v>25</v>
      </c>
      <c r="C27" s="175">
        <v>100000</v>
      </c>
      <c r="D27" s="150">
        <v>0</v>
      </c>
      <c r="E27" s="175">
        <v>0</v>
      </c>
      <c r="F27" s="150">
        <v>0</v>
      </c>
      <c r="G27" s="175">
        <v>304339.74</v>
      </c>
      <c r="H27" s="150">
        <v>0</v>
      </c>
      <c r="I27" s="150">
        <v>0</v>
      </c>
      <c r="J27" s="150">
        <v>19341.5</v>
      </c>
    </row>
    <row r="28" spans="1:19" x14ac:dyDescent="0.25">
      <c r="A28" s="174">
        <v>169</v>
      </c>
      <c r="B28" s="149" t="s">
        <v>171</v>
      </c>
      <c r="C28" s="175">
        <v>20000</v>
      </c>
      <c r="D28" s="150">
        <v>0</v>
      </c>
      <c r="E28" s="175">
        <v>0</v>
      </c>
      <c r="F28" s="150">
        <v>0</v>
      </c>
      <c r="G28" s="175">
        <v>1680</v>
      </c>
      <c r="H28" s="150">
        <v>0</v>
      </c>
      <c r="I28" s="150">
        <v>0</v>
      </c>
      <c r="J28" s="150">
        <v>1600</v>
      </c>
    </row>
    <row r="29" spans="1:19" x14ac:dyDescent="0.25">
      <c r="A29" s="174">
        <v>171</v>
      </c>
      <c r="B29" s="149" t="s">
        <v>64</v>
      </c>
      <c r="C29" s="175">
        <v>50000</v>
      </c>
      <c r="D29" s="150">
        <v>0</v>
      </c>
      <c r="E29" s="175">
        <v>0</v>
      </c>
      <c r="F29" s="150">
        <v>0</v>
      </c>
      <c r="G29" s="175">
        <v>7770</v>
      </c>
      <c r="H29" s="150">
        <v>0</v>
      </c>
      <c r="I29" s="150">
        <v>1260</v>
      </c>
      <c r="J29" s="150">
        <v>1300</v>
      </c>
    </row>
    <row r="30" spans="1:19" x14ac:dyDescent="0.25">
      <c r="A30" s="174">
        <v>174</v>
      </c>
      <c r="B30" s="149" t="s">
        <v>27</v>
      </c>
      <c r="C30" s="175">
        <v>53344.25</v>
      </c>
      <c r="D30" s="150">
        <v>0</v>
      </c>
      <c r="E30" s="175">
        <v>3344.25</v>
      </c>
      <c r="F30" s="150">
        <v>6520</v>
      </c>
      <c r="G30" s="175">
        <v>4761.75</v>
      </c>
      <c r="H30" s="150">
        <v>0</v>
      </c>
      <c r="I30" s="150">
        <v>4761.75</v>
      </c>
      <c r="J30" s="150">
        <v>3260</v>
      </c>
    </row>
    <row r="31" spans="1:19" x14ac:dyDescent="0.25">
      <c r="A31" s="174">
        <v>197</v>
      </c>
      <c r="B31" s="149" t="s">
        <v>29</v>
      </c>
      <c r="C31" s="175">
        <v>0</v>
      </c>
      <c r="D31" s="150">
        <v>0</v>
      </c>
      <c r="E31" s="175">
        <v>52000</v>
      </c>
      <c r="F31" s="150">
        <v>0</v>
      </c>
      <c r="G31" s="175">
        <v>52000</v>
      </c>
      <c r="H31" s="150">
        <v>52000</v>
      </c>
      <c r="I31" s="150">
        <v>52000</v>
      </c>
      <c r="J31" s="150">
        <v>52000</v>
      </c>
    </row>
    <row r="32" spans="1:19" x14ac:dyDescent="0.25">
      <c r="A32" s="174">
        <v>199</v>
      </c>
      <c r="B32" s="149" t="s">
        <v>30</v>
      </c>
      <c r="C32" s="175">
        <v>0</v>
      </c>
      <c r="D32" s="150">
        <v>0</v>
      </c>
      <c r="E32" s="175">
        <v>127225.9</v>
      </c>
      <c r="F32" s="150">
        <v>0</v>
      </c>
      <c r="G32" s="175">
        <v>51415.9</v>
      </c>
      <c r="H32" s="150">
        <v>43988.88</v>
      </c>
      <c r="I32" s="150">
        <v>51415.9</v>
      </c>
      <c r="J32" s="150">
        <v>86010.21</v>
      </c>
    </row>
    <row r="33" spans="1:12" x14ac:dyDescent="0.25">
      <c r="A33" s="174">
        <v>243</v>
      </c>
      <c r="B33" s="165" t="s">
        <v>86</v>
      </c>
      <c r="C33" s="175">
        <v>0</v>
      </c>
      <c r="D33" s="150">
        <v>0</v>
      </c>
      <c r="E33" s="175">
        <v>77602.259999999995</v>
      </c>
      <c r="F33" s="150">
        <v>0</v>
      </c>
      <c r="G33" s="175">
        <v>0</v>
      </c>
      <c r="H33" s="150">
        <v>112506.6</v>
      </c>
      <c r="I33" s="150">
        <v>0</v>
      </c>
      <c r="J33" s="150">
        <v>0</v>
      </c>
    </row>
    <row r="34" spans="1:12" x14ac:dyDescent="0.25">
      <c r="A34" s="174">
        <v>261</v>
      </c>
      <c r="B34" s="149" t="s">
        <v>33</v>
      </c>
      <c r="C34" s="175">
        <v>0</v>
      </c>
      <c r="D34" s="150">
        <v>0</v>
      </c>
      <c r="E34" s="175">
        <v>812953.74</v>
      </c>
      <c r="F34" s="150">
        <v>0</v>
      </c>
      <c r="G34" s="175">
        <v>0</v>
      </c>
      <c r="H34" s="150">
        <v>105279.67999999999</v>
      </c>
      <c r="I34" s="150">
        <v>0</v>
      </c>
      <c r="J34" s="150">
        <v>71517.990000000005</v>
      </c>
    </row>
    <row r="35" spans="1:12" x14ac:dyDescent="0.25">
      <c r="A35" s="174">
        <v>262</v>
      </c>
      <c r="B35" s="149" t="s">
        <v>34</v>
      </c>
      <c r="C35" s="175">
        <v>17000</v>
      </c>
      <c r="D35" s="150">
        <v>0</v>
      </c>
      <c r="E35" s="175">
        <v>0</v>
      </c>
      <c r="F35" s="150">
        <v>13195</v>
      </c>
      <c r="G35" s="175">
        <v>0</v>
      </c>
      <c r="H35" s="150">
        <v>0</v>
      </c>
      <c r="I35" s="150">
        <v>0</v>
      </c>
      <c r="J35" s="150">
        <v>0</v>
      </c>
    </row>
    <row r="36" spans="1:12" x14ac:dyDescent="0.25">
      <c r="A36" s="174">
        <v>266</v>
      </c>
      <c r="B36" s="149" t="s">
        <v>35</v>
      </c>
      <c r="C36" s="175">
        <v>0</v>
      </c>
      <c r="D36" s="150">
        <v>0</v>
      </c>
      <c r="E36" s="175">
        <v>278984.82</v>
      </c>
      <c r="F36" s="150">
        <v>0</v>
      </c>
      <c r="G36" s="175">
        <v>0</v>
      </c>
      <c r="H36" s="150">
        <v>0</v>
      </c>
      <c r="I36" s="150">
        <v>0</v>
      </c>
      <c r="J36" s="150">
        <v>117725.5</v>
      </c>
    </row>
    <row r="37" spans="1:12" x14ac:dyDescent="0.25">
      <c r="A37" s="174">
        <v>267</v>
      </c>
      <c r="B37" s="149" t="s">
        <v>36</v>
      </c>
      <c r="C37" s="175">
        <v>180000</v>
      </c>
      <c r="D37" s="150">
        <v>0</v>
      </c>
      <c r="E37" s="175">
        <v>0</v>
      </c>
      <c r="F37" s="150">
        <v>0</v>
      </c>
      <c r="G37" s="175">
        <v>0</v>
      </c>
      <c r="H37" s="150">
        <v>0</v>
      </c>
      <c r="I37" s="150">
        <v>0</v>
      </c>
      <c r="J37" s="150">
        <v>0</v>
      </c>
    </row>
    <row r="38" spans="1:12" x14ac:dyDescent="0.25">
      <c r="A38" s="174">
        <v>268</v>
      </c>
      <c r="B38" s="149" t="s">
        <v>37</v>
      </c>
      <c r="C38" s="175">
        <v>0</v>
      </c>
      <c r="D38" s="150">
        <v>0</v>
      </c>
      <c r="E38" s="175">
        <v>80808</v>
      </c>
      <c r="F38" s="150">
        <v>0</v>
      </c>
      <c r="G38" s="175">
        <v>0</v>
      </c>
      <c r="H38" s="150">
        <v>0</v>
      </c>
      <c r="I38" s="150">
        <v>0</v>
      </c>
      <c r="J38" s="150">
        <v>22102</v>
      </c>
    </row>
    <row r="39" spans="1:12" x14ac:dyDescent="0.25">
      <c r="A39" s="174">
        <v>269</v>
      </c>
      <c r="B39" s="149" t="s">
        <v>38</v>
      </c>
      <c r="C39" s="175">
        <v>10000</v>
      </c>
      <c r="D39" s="150">
        <v>0</v>
      </c>
      <c r="E39" s="175">
        <v>0</v>
      </c>
      <c r="F39" s="150">
        <v>0</v>
      </c>
      <c r="G39" s="175">
        <v>0</v>
      </c>
      <c r="H39" s="150">
        <v>0</v>
      </c>
      <c r="I39" s="150">
        <v>0</v>
      </c>
      <c r="J39" s="150">
        <v>0</v>
      </c>
    </row>
    <row r="40" spans="1:12" x14ac:dyDescent="0.25">
      <c r="A40" s="174">
        <v>292</v>
      </c>
      <c r="B40" s="149" t="s">
        <v>40</v>
      </c>
      <c r="C40" s="175">
        <v>0</v>
      </c>
      <c r="D40" s="150">
        <v>0</v>
      </c>
      <c r="E40" s="175">
        <v>84929.9</v>
      </c>
      <c r="F40" s="150">
        <v>0</v>
      </c>
      <c r="G40" s="175">
        <v>0</v>
      </c>
      <c r="H40" s="150">
        <v>8370</v>
      </c>
      <c r="I40" s="150">
        <v>0</v>
      </c>
      <c r="J40" s="150">
        <v>0</v>
      </c>
    </row>
    <row r="41" spans="1:12" x14ac:dyDescent="0.25">
      <c r="A41" s="174">
        <v>295</v>
      </c>
      <c r="B41" s="149" t="s">
        <v>41</v>
      </c>
      <c r="C41" s="175">
        <v>0</v>
      </c>
      <c r="D41" s="150">
        <v>0</v>
      </c>
      <c r="E41" s="175">
        <v>1891457.27</v>
      </c>
      <c r="F41" s="150">
        <v>0</v>
      </c>
      <c r="G41" s="175">
        <v>0</v>
      </c>
      <c r="H41" s="150">
        <v>1548399.28</v>
      </c>
      <c r="I41" s="150">
        <v>0</v>
      </c>
      <c r="J41" s="150">
        <v>735896.16</v>
      </c>
    </row>
    <row r="42" spans="1:12" x14ac:dyDescent="0.25">
      <c r="A42" s="174">
        <v>297</v>
      </c>
      <c r="B42" s="149" t="s">
        <v>42</v>
      </c>
      <c r="C42" s="175">
        <v>35000</v>
      </c>
      <c r="D42" s="150">
        <v>0</v>
      </c>
      <c r="E42" s="175">
        <v>6790.38</v>
      </c>
      <c r="F42" s="150">
        <v>0</v>
      </c>
      <c r="G42" s="175">
        <v>0</v>
      </c>
      <c r="H42" s="150">
        <v>0</v>
      </c>
      <c r="I42" s="150">
        <v>0</v>
      </c>
      <c r="J42" s="150">
        <v>4088.8</v>
      </c>
    </row>
    <row r="43" spans="1:12" x14ac:dyDescent="0.25">
      <c r="A43" s="174">
        <v>298</v>
      </c>
      <c r="B43" s="149" t="s">
        <v>43</v>
      </c>
      <c r="C43" s="175">
        <v>400000</v>
      </c>
      <c r="D43" s="150">
        <v>0</v>
      </c>
      <c r="E43" s="175">
        <v>0</v>
      </c>
      <c r="F43" s="150">
        <v>7275.01</v>
      </c>
      <c r="G43" s="175">
        <v>0</v>
      </c>
      <c r="H43" s="150">
        <v>0</v>
      </c>
      <c r="I43" s="150">
        <v>0</v>
      </c>
      <c r="J43" s="150">
        <v>32300.799999999999</v>
      </c>
    </row>
    <row r="44" spans="1:12" x14ac:dyDescent="0.25">
      <c r="A44" s="174">
        <v>299</v>
      </c>
      <c r="B44" s="149" t="s">
        <v>44</v>
      </c>
      <c r="C44" s="175">
        <v>300000</v>
      </c>
      <c r="D44" s="150">
        <v>0</v>
      </c>
      <c r="E44" s="175">
        <v>0</v>
      </c>
      <c r="F44" s="150">
        <v>4798</v>
      </c>
      <c r="G44" s="175">
        <v>0</v>
      </c>
      <c r="H44" s="150">
        <v>0</v>
      </c>
      <c r="I44" s="150">
        <v>0</v>
      </c>
      <c r="J44" s="150">
        <v>0</v>
      </c>
    </row>
    <row r="45" spans="1:12" x14ac:dyDescent="0.25">
      <c r="A45" s="174">
        <v>323</v>
      </c>
      <c r="B45" s="149" t="s">
        <v>45</v>
      </c>
      <c r="C45" s="175">
        <v>0</v>
      </c>
      <c r="D45" s="150">
        <v>0</v>
      </c>
      <c r="E45" s="175">
        <v>0</v>
      </c>
      <c r="F45" s="150">
        <v>0</v>
      </c>
      <c r="G45" s="175">
        <v>0</v>
      </c>
      <c r="H45" s="150">
        <v>0</v>
      </c>
      <c r="I45" s="150">
        <v>0</v>
      </c>
      <c r="J45" s="150">
        <v>0</v>
      </c>
    </row>
    <row r="46" spans="1:12" x14ac:dyDescent="0.25">
      <c r="A46" s="176"/>
      <c r="B46" s="177" t="s">
        <v>65</v>
      </c>
      <c r="C46" s="145">
        <f t="shared" ref="C46:J46" si="1">SUM(C24:C45)</f>
        <v>1165344.25</v>
      </c>
      <c r="D46" s="145">
        <f t="shared" si="1"/>
        <v>0</v>
      </c>
      <c r="E46" s="145">
        <f t="shared" si="1"/>
        <v>3598165.57</v>
      </c>
      <c r="F46" s="145">
        <f t="shared" si="1"/>
        <v>136886.92000000001</v>
      </c>
      <c r="G46" s="145">
        <f t="shared" si="1"/>
        <v>539792.39</v>
      </c>
      <c r="H46" s="145">
        <f t="shared" si="1"/>
        <v>1879182.54</v>
      </c>
      <c r="I46" s="145">
        <f t="shared" si="1"/>
        <v>227262.65</v>
      </c>
      <c r="J46" s="145">
        <f t="shared" si="1"/>
        <v>1267854.54</v>
      </c>
    </row>
    <row r="47" spans="1:12" x14ac:dyDescent="0.25">
      <c r="A47" s="147"/>
      <c r="B47" s="177" t="s">
        <v>66</v>
      </c>
      <c r="C47" s="145">
        <f t="shared" ref="C47:J47" si="2">+C46+C21</f>
        <v>5150925.5199999996</v>
      </c>
      <c r="D47" s="145">
        <f t="shared" si="2"/>
        <v>3830190.31</v>
      </c>
      <c r="E47" s="145">
        <f t="shared" si="2"/>
        <v>7583746.8399999999</v>
      </c>
      <c r="F47" s="145">
        <f t="shared" si="2"/>
        <v>4030621.4</v>
      </c>
      <c r="G47" s="145">
        <f t="shared" si="2"/>
        <v>4525373.66</v>
      </c>
      <c r="H47" s="145">
        <f t="shared" si="2"/>
        <v>5831086.0700000003</v>
      </c>
      <c r="I47" s="145">
        <f t="shared" si="2"/>
        <v>4212843.92</v>
      </c>
      <c r="J47" s="145">
        <f t="shared" si="2"/>
        <v>5214841.24</v>
      </c>
    </row>
    <row r="48" spans="1:12" x14ac:dyDescent="0.2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</row>
    <row r="49" spans="1:12" x14ac:dyDescent="0.2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</row>
    <row r="50" spans="1:12" x14ac:dyDescent="0.2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</row>
    <row r="51" spans="1:12" x14ac:dyDescent="0.25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</row>
    <row r="52" spans="1:12" x14ac:dyDescent="0.25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</row>
    <row r="53" spans="1:12" x14ac:dyDescent="0.25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</row>
    <row r="54" spans="1:12" x14ac:dyDescent="0.25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</row>
    <row r="55" spans="1:12" x14ac:dyDescent="0.25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</row>
    <row r="56" spans="1:12" x14ac:dyDescent="0.25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</row>
    <row r="57" spans="1:12" x14ac:dyDescent="0.25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</row>
    <row r="58" spans="1:12" x14ac:dyDescent="0.25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</row>
    <row r="59" spans="1:12" ht="16.5" customHeight="1" x14ac:dyDescent="0.25">
      <c r="A59" s="193" t="str">
        <f>+A14</f>
        <v>Programación y ejecucion del mes de agosto por tipo de gasto, año  2025, (Expresado en Quetzales)</v>
      </c>
      <c r="B59" s="193"/>
      <c r="C59" s="193"/>
      <c r="D59" s="193"/>
      <c r="E59" s="193"/>
      <c r="F59" s="193"/>
      <c r="G59" s="193"/>
      <c r="H59" s="193"/>
      <c r="I59" s="193"/>
      <c r="J59" s="193"/>
      <c r="K59" s="193"/>
      <c r="L59" s="193"/>
    </row>
    <row r="60" spans="1:12" ht="16.5" customHeight="1" x14ac:dyDescent="0.25">
      <c r="A60" s="171" t="s">
        <v>56</v>
      </c>
      <c r="B60" s="171" t="str">
        <f>+B15</f>
        <v>CATEGORIA DEL GASTO DE FUNCIONAMIENTO</v>
      </c>
      <c r="C60" s="194" t="s">
        <v>119</v>
      </c>
      <c r="D60" s="194"/>
      <c r="E60" s="194" t="s">
        <v>120</v>
      </c>
      <c r="F60" s="194"/>
      <c r="G60" s="194" t="s">
        <v>89</v>
      </c>
      <c r="H60" s="194"/>
      <c r="I60" s="194" t="s">
        <v>90</v>
      </c>
      <c r="J60" s="194"/>
    </row>
    <row r="61" spans="1:12" ht="15.75" customHeight="1" x14ac:dyDescent="0.25">
      <c r="A61" s="171"/>
      <c r="B61" s="144"/>
      <c r="C61" s="171" t="s">
        <v>58</v>
      </c>
      <c r="D61" s="171" t="s">
        <v>14</v>
      </c>
      <c r="E61" s="171" t="s">
        <v>58</v>
      </c>
      <c r="F61" s="171" t="s">
        <v>14</v>
      </c>
      <c r="G61" s="171" t="s">
        <v>58</v>
      </c>
      <c r="H61" s="171" t="s">
        <v>14</v>
      </c>
      <c r="I61" s="171" t="s">
        <v>58</v>
      </c>
      <c r="J61" s="171" t="s">
        <v>14</v>
      </c>
    </row>
    <row r="62" spans="1:12" ht="15.75" customHeight="1" x14ac:dyDescent="0.25">
      <c r="A62" s="172" t="s">
        <v>18</v>
      </c>
      <c r="B62" s="144" t="s">
        <v>59</v>
      </c>
      <c r="C62" s="145"/>
      <c r="D62" s="145"/>
      <c r="E62" s="145"/>
      <c r="F62" s="145"/>
      <c r="G62" s="145"/>
      <c r="H62" s="145"/>
      <c r="I62" s="145"/>
      <c r="J62" s="145"/>
    </row>
    <row r="63" spans="1:12" ht="15.75" customHeight="1" x14ac:dyDescent="0.25">
      <c r="A63" s="172"/>
      <c r="B63" s="144" t="s">
        <v>60</v>
      </c>
      <c r="C63" s="145">
        <v>3985581.27</v>
      </c>
      <c r="D63" s="145">
        <v>3571840.68</v>
      </c>
      <c r="E63" s="145">
        <v>3985581.27</v>
      </c>
      <c r="F63" s="145">
        <v>3574068.45</v>
      </c>
      <c r="G63" s="62">
        <v>7331062.7000000002</v>
      </c>
      <c r="H63" s="145">
        <v>3541104.6</v>
      </c>
      <c r="I63" s="145">
        <v>3985581.27</v>
      </c>
      <c r="J63" s="145">
        <v>3577680.19</v>
      </c>
    </row>
    <row r="64" spans="1:12" ht="15.75" customHeight="1" x14ac:dyDescent="0.25">
      <c r="A64" s="172"/>
      <c r="B64" s="144" t="s">
        <v>154</v>
      </c>
      <c r="C64" s="145"/>
      <c r="D64" s="145">
        <v>0</v>
      </c>
      <c r="E64" s="145"/>
      <c r="F64" s="145"/>
      <c r="G64" s="145"/>
      <c r="H64" s="145">
        <v>3208721.71</v>
      </c>
      <c r="I64" s="145"/>
      <c r="J64" s="145"/>
    </row>
    <row r="65" spans="1:10" ht="15.75" customHeight="1" x14ac:dyDescent="0.25">
      <c r="A65" s="172"/>
      <c r="B65" s="144" t="s">
        <v>61</v>
      </c>
      <c r="C65" s="145"/>
      <c r="D65" s="145">
        <v>402550.66</v>
      </c>
      <c r="E65" s="145"/>
      <c r="F65" s="145">
        <v>402616.11</v>
      </c>
      <c r="G65" s="145"/>
      <c r="H65" s="145">
        <v>398875.22</v>
      </c>
      <c r="I65" s="145"/>
      <c r="J65" s="145">
        <v>403148.83</v>
      </c>
    </row>
    <row r="66" spans="1:10" ht="15.75" customHeight="1" x14ac:dyDescent="0.25">
      <c r="A66" s="172"/>
      <c r="B66" s="144" t="s">
        <v>20</v>
      </c>
      <c r="C66" s="145">
        <f>SUM(C63:C65)</f>
        <v>3985581.27</v>
      </c>
      <c r="D66" s="145">
        <f t="shared" ref="D66:J66" si="3">SUM(D63:D65)</f>
        <v>3974391.3400000003</v>
      </c>
      <c r="E66" s="145">
        <f t="shared" si="3"/>
        <v>3985581.27</v>
      </c>
      <c r="F66" s="145">
        <f t="shared" si="3"/>
        <v>3976684.56</v>
      </c>
      <c r="G66" s="145">
        <f t="shared" si="3"/>
        <v>7331062.7000000002</v>
      </c>
      <c r="H66" s="145">
        <f t="shared" si="3"/>
        <v>7148701.5300000003</v>
      </c>
      <c r="I66" s="145">
        <f>SUM(I63:I65)</f>
        <v>3985581.27</v>
      </c>
      <c r="J66" s="145">
        <f t="shared" si="3"/>
        <v>3980829.02</v>
      </c>
    </row>
    <row r="67" spans="1:10" ht="15.75" customHeight="1" x14ac:dyDescent="0.25">
      <c r="A67" s="237"/>
      <c r="B67" s="144"/>
      <c r="C67" s="147"/>
      <c r="D67" s="147"/>
      <c r="E67" s="147"/>
      <c r="F67" s="148"/>
      <c r="G67" s="148"/>
      <c r="H67" s="148"/>
      <c r="I67" s="148"/>
      <c r="J67" s="148"/>
    </row>
    <row r="68" spans="1:10" ht="15.75" customHeight="1" x14ac:dyDescent="0.25">
      <c r="A68" s="237"/>
      <c r="B68" s="144" t="s">
        <v>21</v>
      </c>
      <c r="C68" s="145"/>
      <c r="D68" s="145"/>
      <c r="E68" s="145"/>
      <c r="F68" s="145"/>
      <c r="G68" s="145"/>
      <c r="H68" s="145"/>
      <c r="I68" s="145"/>
      <c r="J68" s="145"/>
    </row>
    <row r="69" spans="1:10" ht="15" customHeight="1" x14ac:dyDescent="0.25">
      <c r="A69" s="174">
        <v>111</v>
      </c>
      <c r="B69" s="149" t="s">
        <v>22</v>
      </c>
      <c r="C69" s="62">
        <v>106000</v>
      </c>
      <c r="D69" s="150">
        <v>108453.52</v>
      </c>
      <c r="E69" s="62">
        <v>106000</v>
      </c>
      <c r="F69" s="150">
        <v>106384.31</v>
      </c>
      <c r="G69" s="62">
        <v>106000</v>
      </c>
      <c r="H69" s="150">
        <v>106955.3</v>
      </c>
      <c r="I69" s="150">
        <v>106000</v>
      </c>
      <c r="J69" s="150">
        <v>110648.44</v>
      </c>
    </row>
    <row r="70" spans="1:10" ht="15" customHeight="1" x14ac:dyDescent="0.25">
      <c r="A70" s="174">
        <v>113</v>
      </c>
      <c r="B70" s="149" t="s">
        <v>62</v>
      </c>
      <c r="C70" s="62">
        <v>11825</v>
      </c>
      <c r="D70" s="150">
        <v>8811.18</v>
      </c>
      <c r="E70" s="62">
        <v>11825</v>
      </c>
      <c r="F70" s="150">
        <v>14256.06</v>
      </c>
      <c r="G70" s="62">
        <v>11825</v>
      </c>
      <c r="H70" s="150">
        <v>0</v>
      </c>
      <c r="I70" s="150">
        <v>11825</v>
      </c>
      <c r="J70" s="150">
        <v>14711.08</v>
      </c>
    </row>
    <row r="71" spans="1:10" ht="15" customHeight="1" x14ac:dyDescent="0.25">
      <c r="A71" s="174">
        <v>122</v>
      </c>
      <c r="B71" s="149" t="s">
        <v>24</v>
      </c>
      <c r="C71" s="62">
        <v>0</v>
      </c>
      <c r="D71" s="150">
        <v>9914.5</v>
      </c>
      <c r="E71" s="62">
        <v>0</v>
      </c>
      <c r="F71" s="150">
        <v>43465</v>
      </c>
      <c r="G71" s="62">
        <v>0</v>
      </c>
      <c r="H71" s="150">
        <v>5691.25</v>
      </c>
      <c r="I71" s="150">
        <v>0</v>
      </c>
      <c r="J71" s="150"/>
    </row>
    <row r="72" spans="1:10" ht="15" customHeight="1" x14ac:dyDescent="0.25">
      <c r="A72" s="174">
        <v>163</v>
      </c>
      <c r="B72" s="149" t="s">
        <v>25</v>
      </c>
      <c r="C72" s="62">
        <v>152397.82999999999</v>
      </c>
      <c r="D72" s="150">
        <v>110746</v>
      </c>
      <c r="E72" s="62">
        <v>25132.32</v>
      </c>
      <c r="F72" s="150">
        <v>67830</v>
      </c>
      <c r="G72" s="62">
        <v>226362.97</v>
      </c>
      <c r="H72" s="150">
        <v>122800</v>
      </c>
      <c r="I72" s="150">
        <v>14175</v>
      </c>
      <c r="J72" s="150">
        <v>171867.56</v>
      </c>
    </row>
    <row r="73" spans="1:10" ht="15" customHeight="1" x14ac:dyDescent="0.25">
      <c r="A73" s="174">
        <v>169</v>
      </c>
      <c r="B73" s="149" t="s">
        <v>173</v>
      </c>
      <c r="C73" s="62">
        <v>19032.3</v>
      </c>
      <c r="D73" s="150">
        <v>0</v>
      </c>
      <c r="E73" s="62">
        <v>0</v>
      </c>
      <c r="F73" s="150">
        <v>0</v>
      </c>
      <c r="G73" s="62">
        <v>1680</v>
      </c>
      <c r="H73" s="150">
        <v>3300</v>
      </c>
      <c r="I73" s="150">
        <v>0</v>
      </c>
      <c r="J73" s="150">
        <v>11850</v>
      </c>
    </row>
    <row r="74" spans="1:10" ht="15" customHeight="1" x14ac:dyDescent="0.25">
      <c r="A74" s="174">
        <v>171</v>
      </c>
      <c r="B74" s="149" t="s">
        <v>64</v>
      </c>
      <c r="C74" s="62">
        <v>1260</v>
      </c>
      <c r="D74" s="150">
        <v>24000</v>
      </c>
      <c r="E74" s="62">
        <v>1260</v>
      </c>
      <c r="F74" s="150">
        <v>1300</v>
      </c>
      <c r="G74" s="62">
        <v>7770</v>
      </c>
      <c r="H74" s="150">
        <v>1300</v>
      </c>
      <c r="I74" s="150">
        <v>1260</v>
      </c>
      <c r="J74" s="150">
        <v>1300</v>
      </c>
    </row>
    <row r="75" spans="1:10" ht="15" customHeight="1" x14ac:dyDescent="0.25">
      <c r="A75" s="174">
        <v>174</v>
      </c>
      <c r="B75" s="149" t="s">
        <v>27</v>
      </c>
      <c r="C75" s="62">
        <v>28386.75</v>
      </c>
      <c r="D75" s="150">
        <v>5510</v>
      </c>
      <c r="E75" s="62">
        <v>4761.75</v>
      </c>
      <c r="F75" s="150">
        <v>4160</v>
      </c>
      <c r="G75" s="62">
        <v>4761.75</v>
      </c>
      <c r="H75" s="150">
        <v>4160</v>
      </c>
      <c r="I75" s="150">
        <v>4761.75</v>
      </c>
      <c r="J75" s="150">
        <v>4610</v>
      </c>
    </row>
    <row r="76" spans="1:10" ht="15" customHeight="1" x14ac:dyDescent="0.25">
      <c r="A76" s="174">
        <v>197</v>
      </c>
      <c r="B76" s="149" t="s">
        <v>29</v>
      </c>
      <c r="C76" s="62">
        <v>52000</v>
      </c>
      <c r="D76" s="150">
        <v>52000</v>
      </c>
      <c r="E76" s="62">
        <v>52000</v>
      </c>
      <c r="F76" s="150">
        <v>52000</v>
      </c>
      <c r="G76" s="62">
        <v>52000</v>
      </c>
      <c r="H76" s="150">
        <v>52000</v>
      </c>
      <c r="I76" s="150">
        <v>52000</v>
      </c>
      <c r="J76" s="150">
        <v>52000</v>
      </c>
    </row>
    <row r="77" spans="1:10" ht="15" customHeight="1" x14ac:dyDescent="0.25">
      <c r="A77" s="174">
        <v>199</v>
      </c>
      <c r="B77" s="149" t="s">
        <v>30</v>
      </c>
      <c r="C77" s="62">
        <v>61415.9</v>
      </c>
      <c r="D77" s="150">
        <v>40629.72</v>
      </c>
      <c r="E77" s="62">
        <v>51415.9</v>
      </c>
      <c r="F77" s="150">
        <v>62544.72</v>
      </c>
      <c r="G77" s="62">
        <v>96955.9</v>
      </c>
      <c r="H77" s="150">
        <v>71397.740000000005</v>
      </c>
      <c r="I77" s="150">
        <v>51415.9</v>
      </c>
      <c r="J77" s="150">
        <v>99192.18</v>
      </c>
    </row>
    <row r="78" spans="1:10" ht="15" customHeight="1" x14ac:dyDescent="0.25">
      <c r="A78" s="174">
        <v>243</v>
      </c>
      <c r="B78" s="165" t="s">
        <v>86</v>
      </c>
      <c r="C78" s="62">
        <v>77108.98</v>
      </c>
      <c r="D78" s="150">
        <v>0</v>
      </c>
      <c r="E78" s="62">
        <v>0</v>
      </c>
      <c r="F78" s="150">
        <v>0</v>
      </c>
      <c r="G78" s="62">
        <v>0</v>
      </c>
      <c r="H78" s="150">
        <v>0</v>
      </c>
      <c r="I78" s="150">
        <v>0</v>
      </c>
      <c r="J78" s="150">
        <v>17428.32</v>
      </c>
    </row>
    <row r="79" spans="1:10" ht="15" customHeight="1" x14ac:dyDescent="0.25">
      <c r="A79" s="174">
        <v>261</v>
      </c>
      <c r="B79" s="149" t="s">
        <v>33</v>
      </c>
      <c r="C79" s="62">
        <v>23461.200000000001</v>
      </c>
      <c r="D79" s="150">
        <v>88377.94</v>
      </c>
      <c r="E79" s="62">
        <v>0</v>
      </c>
      <c r="F79" s="150">
        <v>72500.399999999994</v>
      </c>
      <c r="G79" s="62">
        <v>0</v>
      </c>
      <c r="H79" s="150">
        <v>65966.679999999993</v>
      </c>
      <c r="I79" s="150">
        <v>0</v>
      </c>
      <c r="J79" s="150">
        <v>98478.34</v>
      </c>
    </row>
    <row r="80" spans="1:10" ht="15" customHeight="1" x14ac:dyDescent="0.25">
      <c r="A80" s="174">
        <v>262</v>
      </c>
      <c r="B80" s="149" t="s">
        <v>34</v>
      </c>
      <c r="C80" s="62">
        <v>0</v>
      </c>
      <c r="D80" s="150">
        <v>0</v>
      </c>
      <c r="E80" s="62">
        <v>0</v>
      </c>
      <c r="F80" s="150">
        <v>0</v>
      </c>
      <c r="G80" s="62">
        <v>0</v>
      </c>
      <c r="H80" s="150">
        <v>0</v>
      </c>
      <c r="I80" s="150">
        <v>0</v>
      </c>
      <c r="J80" s="150"/>
    </row>
    <row r="81" spans="1:12" ht="15" customHeight="1" x14ac:dyDescent="0.25">
      <c r="A81" s="174">
        <v>266</v>
      </c>
      <c r="B81" s="149" t="s">
        <v>35</v>
      </c>
      <c r="C81" s="62">
        <v>437663.32</v>
      </c>
      <c r="D81" s="150">
        <v>14800</v>
      </c>
      <c r="E81" s="62">
        <v>74088</v>
      </c>
      <c r="F81" s="150">
        <v>202835.43</v>
      </c>
      <c r="G81" s="62">
        <v>0</v>
      </c>
      <c r="H81" s="150">
        <v>62934.3</v>
      </c>
      <c r="I81" s="150">
        <v>0</v>
      </c>
      <c r="J81" s="150">
        <v>99077.07</v>
      </c>
    </row>
    <row r="82" spans="1:12" ht="15" customHeight="1" x14ac:dyDescent="0.25">
      <c r="A82" s="174">
        <v>267</v>
      </c>
      <c r="B82" s="149" t="s">
        <v>36</v>
      </c>
      <c r="C82" s="62">
        <v>0</v>
      </c>
      <c r="D82" s="150">
        <v>0</v>
      </c>
      <c r="E82" s="62">
        <v>0</v>
      </c>
      <c r="F82" s="150">
        <v>76513.820000000007</v>
      </c>
      <c r="G82" s="62">
        <v>0</v>
      </c>
      <c r="H82" s="150">
        <v>45746</v>
      </c>
      <c r="I82" s="150">
        <v>0</v>
      </c>
      <c r="J82" s="150"/>
    </row>
    <row r="83" spans="1:12" ht="15" customHeight="1" x14ac:dyDescent="0.25">
      <c r="A83" s="174">
        <v>268</v>
      </c>
      <c r="B83" s="149" t="s">
        <v>37</v>
      </c>
      <c r="C83" s="62">
        <v>63856</v>
      </c>
      <c r="D83" s="150">
        <v>0</v>
      </c>
      <c r="E83" s="62">
        <v>0</v>
      </c>
      <c r="F83" s="150">
        <v>77035</v>
      </c>
      <c r="G83" s="62">
        <v>0</v>
      </c>
      <c r="H83" s="150">
        <v>48570</v>
      </c>
      <c r="I83" s="150">
        <v>0</v>
      </c>
      <c r="J83" s="150"/>
    </row>
    <row r="84" spans="1:12" ht="15" customHeight="1" x14ac:dyDescent="0.25">
      <c r="A84" s="174">
        <v>269</v>
      </c>
      <c r="B84" s="149" t="s">
        <v>38</v>
      </c>
      <c r="C84" s="62">
        <v>0</v>
      </c>
      <c r="D84" s="150">
        <v>0</v>
      </c>
      <c r="E84" s="62">
        <v>0</v>
      </c>
      <c r="F84" s="150">
        <v>1350</v>
      </c>
      <c r="G84" s="62">
        <v>0</v>
      </c>
      <c r="H84" s="150">
        <v>0</v>
      </c>
      <c r="I84" s="150">
        <v>0</v>
      </c>
      <c r="J84" s="150"/>
    </row>
    <row r="85" spans="1:12" ht="15" customHeight="1" x14ac:dyDescent="0.25">
      <c r="A85" s="174">
        <v>292</v>
      </c>
      <c r="B85" s="149" t="s">
        <v>40</v>
      </c>
      <c r="C85" s="62">
        <v>131264.51</v>
      </c>
      <c r="D85" s="150">
        <v>24432.5</v>
      </c>
      <c r="E85" s="62">
        <v>0</v>
      </c>
      <c r="F85" s="150">
        <v>27136</v>
      </c>
      <c r="G85" s="62">
        <v>0</v>
      </c>
      <c r="H85" s="150">
        <v>31500</v>
      </c>
      <c r="I85" s="150">
        <v>0</v>
      </c>
      <c r="J85" s="150">
        <v>50337.25</v>
      </c>
    </row>
    <row r="86" spans="1:12" ht="15" customHeight="1" x14ac:dyDescent="0.25">
      <c r="A86" s="174">
        <v>295</v>
      </c>
      <c r="B86" s="149" t="s">
        <v>41</v>
      </c>
      <c r="C86" s="62">
        <v>1663050.81</v>
      </c>
      <c r="D86" s="150">
        <v>874041</v>
      </c>
      <c r="E86" s="62">
        <v>28395373.41</v>
      </c>
      <c r="F86" s="150">
        <v>1015310.5</v>
      </c>
      <c r="G86" s="62">
        <v>0</v>
      </c>
      <c r="H86" s="150">
        <v>2061173.58</v>
      </c>
      <c r="I86" s="150">
        <v>0</v>
      </c>
      <c r="J86" s="150">
        <v>4541279.21</v>
      </c>
    </row>
    <row r="87" spans="1:12" ht="15" customHeight="1" x14ac:dyDescent="0.25">
      <c r="A87" s="174">
        <v>297</v>
      </c>
      <c r="B87" s="149" t="s">
        <v>42</v>
      </c>
      <c r="C87" s="62">
        <v>0</v>
      </c>
      <c r="D87" s="150">
        <v>9975</v>
      </c>
      <c r="E87" s="62">
        <v>0</v>
      </c>
      <c r="F87" s="150">
        <v>0</v>
      </c>
      <c r="G87" s="62">
        <v>0</v>
      </c>
      <c r="H87" s="150">
        <v>7763.5</v>
      </c>
      <c r="I87" s="150">
        <v>0</v>
      </c>
      <c r="J87" s="150">
        <v>6372.1</v>
      </c>
    </row>
    <row r="88" spans="1:12" ht="15" customHeight="1" x14ac:dyDescent="0.25">
      <c r="A88" s="174">
        <v>298</v>
      </c>
      <c r="B88" s="149" t="s">
        <v>43</v>
      </c>
      <c r="C88" s="62">
        <v>0</v>
      </c>
      <c r="D88" s="150">
        <v>7095</v>
      </c>
      <c r="E88" s="62">
        <v>0</v>
      </c>
      <c r="F88" s="150">
        <v>7240.25</v>
      </c>
      <c r="G88" s="62">
        <v>0</v>
      </c>
      <c r="H88" s="150">
        <v>73119</v>
      </c>
      <c r="I88" s="150">
        <v>0</v>
      </c>
      <c r="J88" s="150">
        <v>41210</v>
      </c>
    </row>
    <row r="89" spans="1:12" ht="15" customHeight="1" x14ac:dyDescent="0.25">
      <c r="A89" s="174">
        <v>299</v>
      </c>
      <c r="B89" s="149" t="s">
        <v>44</v>
      </c>
      <c r="C89" s="62">
        <v>0</v>
      </c>
      <c r="D89" s="150">
        <v>36964.400000000001</v>
      </c>
      <c r="E89" s="62">
        <v>0</v>
      </c>
      <c r="F89" s="150">
        <v>30406.5</v>
      </c>
      <c r="G89" s="62">
        <v>0</v>
      </c>
      <c r="H89" s="150">
        <v>12700</v>
      </c>
      <c r="I89" s="150">
        <v>0</v>
      </c>
      <c r="J89" s="150">
        <v>3525</v>
      </c>
    </row>
    <row r="90" spans="1:12" ht="15.75" customHeight="1" x14ac:dyDescent="0.25">
      <c r="A90" s="174">
        <v>323</v>
      </c>
      <c r="B90" s="149" t="s">
        <v>45</v>
      </c>
      <c r="C90" s="62">
        <v>0</v>
      </c>
      <c r="D90" s="150">
        <v>0</v>
      </c>
      <c r="E90" s="62">
        <v>4417467.76</v>
      </c>
      <c r="F90" s="150">
        <v>0</v>
      </c>
      <c r="G90" s="62">
        <v>4000000</v>
      </c>
      <c r="H90" s="150">
        <v>0</v>
      </c>
      <c r="I90" s="150">
        <v>7000000</v>
      </c>
      <c r="J90" s="150"/>
    </row>
    <row r="91" spans="1:12" ht="16.5" customHeight="1" x14ac:dyDescent="0.25">
      <c r="A91" s="176"/>
      <c r="B91" s="177" t="s">
        <v>65</v>
      </c>
      <c r="C91" s="145">
        <f t="shared" ref="C91:J91" si="4">SUM(C69:C90)</f>
        <v>2828722.6</v>
      </c>
      <c r="D91" s="145">
        <f t="shared" si="4"/>
        <v>1415750.76</v>
      </c>
      <c r="E91" s="145">
        <f t="shared" si="4"/>
        <v>33139324.140000001</v>
      </c>
      <c r="F91" s="145">
        <f t="shared" si="4"/>
        <v>1862267.99</v>
      </c>
      <c r="G91" s="145">
        <f t="shared" si="4"/>
        <v>4507355.62</v>
      </c>
      <c r="H91" s="145">
        <f t="shared" si="4"/>
        <v>2777077.35</v>
      </c>
      <c r="I91" s="145">
        <f t="shared" si="4"/>
        <v>7241437.6500000004</v>
      </c>
      <c r="J91" s="145">
        <f t="shared" si="4"/>
        <v>5323886.55</v>
      </c>
    </row>
    <row r="92" spans="1:12" ht="16.5" customHeight="1" x14ac:dyDescent="0.25">
      <c r="A92" s="147"/>
      <c r="B92" s="177" t="s">
        <v>66</v>
      </c>
      <c r="C92" s="145">
        <f t="shared" ref="C92:H92" si="5">+C91+C66</f>
        <v>6814303.8700000001</v>
      </c>
      <c r="D92" s="145">
        <f t="shared" si="5"/>
        <v>5390142.1000000006</v>
      </c>
      <c r="E92" s="145">
        <f t="shared" si="5"/>
        <v>37124905.410000004</v>
      </c>
      <c r="F92" s="145">
        <f t="shared" si="5"/>
        <v>5838952.5499999998</v>
      </c>
      <c r="G92" s="145">
        <f t="shared" si="5"/>
        <v>11838418.32</v>
      </c>
      <c r="H92" s="145">
        <f t="shared" si="5"/>
        <v>9925778.8800000008</v>
      </c>
      <c r="I92" s="145">
        <f>+I91+I66</f>
        <v>11227018.92</v>
      </c>
      <c r="J92" s="145">
        <f>+J91+J66</f>
        <v>9304715.5700000003</v>
      </c>
    </row>
    <row r="93" spans="1:12" ht="15" customHeight="1" x14ac:dyDescent="0.25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</row>
    <row r="94" spans="1:12" ht="15" customHeight="1" x14ac:dyDescent="0.25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</row>
    <row r="95" spans="1:12" ht="15" hidden="1" customHeight="1" x14ac:dyDescent="0.25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</row>
    <row r="96" spans="1:12" ht="15" hidden="1" customHeight="1" x14ac:dyDescent="0.25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</row>
    <row r="97" spans="1:12" ht="15" hidden="1" customHeight="1" x14ac:dyDescent="0.25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</row>
    <row r="98" spans="1:12" ht="15" hidden="1" customHeight="1" x14ac:dyDescent="0.25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</row>
    <row r="99" spans="1:12" ht="15" hidden="1" customHeight="1" x14ac:dyDescent="0.25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</row>
    <row r="100" spans="1:12" ht="15" hidden="1" customHeight="1" x14ac:dyDescent="0.25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</row>
    <row r="101" spans="1:12" ht="15" hidden="1" customHeight="1" x14ac:dyDescent="0.25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</row>
    <row r="102" spans="1:12" ht="15" hidden="1" customHeight="1" x14ac:dyDescent="0.25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</row>
    <row r="103" spans="1:12" ht="15" hidden="1" customHeight="1" x14ac:dyDescent="0.25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</row>
    <row r="104" spans="1:12" ht="15" hidden="1" customHeight="1" x14ac:dyDescent="0.25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</row>
    <row r="105" spans="1:12" ht="15" hidden="1" customHeight="1" x14ac:dyDescent="0.25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</row>
    <row r="106" spans="1:12" ht="15" hidden="1" customHeight="1" x14ac:dyDescent="0.25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</row>
    <row r="107" spans="1:12" ht="15" hidden="1" customHeight="1" x14ac:dyDescent="0.25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</row>
    <row r="108" spans="1:12" ht="15" hidden="1" customHeight="1" x14ac:dyDescent="0.25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</row>
    <row r="109" spans="1:12" ht="15" hidden="1" customHeight="1" x14ac:dyDescent="0.25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</row>
    <row r="110" spans="1:12" ht="16.5" hidden="1" customHeight="1" x14ac:dyDescent="0.25">
      <c r="A110" s="193" t="str">
        <f>+A59</f>
        <v>Programación y ejecucion del mes de agosto por tipo de gasto, año  2025, (Expresado en Quetzales)</v>
      </c>
      <c r="B110" s="193"/>
      <c r="C110" s="193"/>
      <c r="D110" s="193"/>
      <c r="E110" s="193"/>
      <c r="F110" s="193"/>
      <c r="G110" s="193"/>
      <c r="H110" s="193"/>
      <c r="I110" s="193"/>
      <c r="J110" s="193"/>
      <c r="K110" s="193"/>
      <c r="L110" s="193"/>
    </row>
    <row r="111" spans="1:12" ht="16.5" hidden="1" customHeight="1" x14ac:dyDescent="0.25">
      <c r="A111" s="171" t="s">
        <v>56</v>
      </c>
      <c r="B111" s="171" t="s">
        <v>70</v>
      </c>
      <c r="C111" s="194" t="s">
        <v>71</v>
      </c>
      <c r="D111" s="194"/>
      <c r="E111" s="194" t="s">
        <v>72</v>
      </c>
      <c r="F111" s="194"/>
      <c r="G111" s="194" t="s">
        <v>73</v>
      </c>
      <c r="H111" s="194"/>
      <c r="I111" s="194" t="s">
        <v>74</v>
      </c>
      <c r="J111" s="194"/>
      <c r="K111" s="194" t="s">
        <v>163</v>
      </c>
      <c r="L111" s="194"/>
    </row>
    <row r="112" spans="1:12" ht="15.75" hidden="1" customHeight="1" x14ac:dyDescent="0.25">
      <c r="A112" s="171"/>
      <c r="B112" s="144"/>
      <c r="C112" s="171" t="s">
        <v>58</v>
      </c>
      <c r="D112" s="171" t="s">
        <v>14</v>
      </c>
      <c r="E112" s="171" t="s">
        <v>58</v>
      </c>
      <c r="F112" s="171" t="s">
        <v>14</v>
      </c>
      <c r="G112" s="171" t="s">
        <v>58</v>
      </c>
      <c r="H112" s="171" t="s">
        <v>14</v>
      </c>
      <c r="I112" s="171" t="s">
        <v>58</v>
      </c>
      <c r="J112" s="171" t="s">
        <v>14</v>
      </c>
      <c r="K112" s="171" t="s">
        <v>58</v>
      </c>
      <c r="L112" s="171" t="s">
        <v>14</v>
      </c>
    </row>
    <row r="113" spans="1:12" ht="15.75" hidden="1" customHeight="1" x14ac:dyDescent="0.25">
      <c r="A113" s="173" t="s">
        <v>18</v>
      </c>
      <c r="B113" s="144" t="s">
        <v>59</v>
      </c>
      <c r="C113" s="145"/>
      <c r="D113" s="145"/>
      <c r="E113" s="145"/>
      <c r="F113" s="145"/>
      <c r="G113" s="145"/>
      <c r="H113" s="145"/>
      <c r="I113" s="145"/>
      <c r="J113" s="145"/>
      <c r="K113" s="145"/>
      <c r="L113" s="145"/>
    </row>
    <row r="114" spans="1:12" ht="15.75" hidden="1" customHeight="1" x14ac:dyDescent="0.25">
      <c r="A114" s="173"/>
      <c r="B114" s="144" t="s">
        <v>60</v>
      </c>
      <c r="C114" s="145"/>
      <c r="D114" s="145"/>
      <c r="E114" s="145"/>
      <c r="F114" s="145"/>
      <c r="G114" s="145"/>
      <c r="H114" s="145"/>
      <c r="I114" s="145"/>
      <c r="J114" s="145"/>
      <c r="K114" s="145">
        <f t="shared" ref="K114:L116" si="6">+I114+G114+E114+C114+I63+G63+E63+C63+I18+G18+E18+C18</f>
        <v>35230131.590000004</v>
      </c>
      <c r="L114" s="145">
        <f t="shared" si="6"/>
        <v>28304810.57</v>
      </c>
    </row>
    <row r="115" spans="1:12" ht="15.75" hidden="1" customHeight="1" x14ac:dyDescent="0.25">
      <c r="A115" s="173"/>
      <c r="B115" s="144" t="s">
        <v>154</v>
      </c>
      <c r="C115" s="145"/>
      <c r="D115" s="145"/>
      <c r="E115" s="145"/>
      <c r="F115" s="145"/>
      <c r="G115" s="145"/>
      <c r="H115" s="145"/>
      <c r="I115" s="145"/>
      <c r="J115" s="145"/>
      <c r="K115" s="145">
        <f t="shared" si="6"/>
        <v>0</v>
      </c>
      <c r="L115" s="145">
        <f t="shared" si="6"/>
        <v>3208721.71</v>
      </c>
    </row>
    <row r="116" spans="1:12" ht="15.75" hidden="1" customHeight="1" x14ac:dyDescent="0.25">
      <c r="A116" s="173"/>
      <c r="B116" s="144" t="s">
        <v>61</v>
      </c>
      <c r="C116" s="145"/>
      <c r="D116" s="145"/>
      <c r="E116" s="145"/>
      <c r="F116" s="145"/>
      <c r="G116" s="145"/>
      <c r="H116" s="145"/>
      <c r="I116" s="145"/>
      <c r="J116" s="145"/>
      <c r="K116" s="145">
        <f t="shared" si="6"/>
        <v>0</v>
      </c>
      <c r="L116" s="145">
        <f t="shared" si="6"/>
        <v>3189889.19</v>
      </c>
    </row>
    <row r="117" spans="1:12" ht="15.75" hidden="1" customHeight="1" x14ac:dyDescent="0.25">
      <c r="A117" s="173"/>
      <c r="B117" s="144" t="s">
        <v>20</v>
      </c>
      <c r="C117" s="145">
        <f>SUM(C114:C116)</f>
        <v>0</v>
      </c>
      <c r="D117" s="145">
        <f t="shared" ref="D117:L117" si="7">SUM(D114:D116)</f>
        <v>0</v>
      </c>
      <c r="E117" s="145">
        <f t="shared" si="7"/>
        <v>0</v>
      </c>
      <c r="F117" s="145">
        <f t="shared" si="7"/>
        <v>0</v>
      </c>
      <c r="G117" s="145">
        <f t="shared" si="7"/>
        <v>0</v>
      </c>
      <c r="H117" s="145">
        <f t="shared" si="7"/>
        <v>0</v>
      </c>
      <c r="I117" s="145">
        <f t="shared" si="7"/>
        <v>0</v>
      </c>
      <c r="J117" s="145">
        <f t="shared" si="7"/>
        <v>0</v>
      </c>
      <c r="K117" s="145">
        <f t="shared" si="7"/>
        <v>35230131.590000004</v>
      </c>
      <c r="L117" s="145">
        <f t="shared" si="7"/>
        <v>34703421.469999999</v>
      </c>
    </row>
    <row r="118" spans="1:12" ht="15.75" hidden="1" customHeight="1" x14ac:dyDescent="0.25">
      <c r="A118" s="147"/>
      <c r="B118" s="144"/>
      <c r="C118" s="148"/>
      <c r="D118" s="146"/>
      <c r="E118" s="148"/>
      <c r="F118" s="148"/>
      <c r="G118" s="148"/>
      <c r="H118" s="148"/>
      <c r="I118" s="148"/>
      <c r="J118" s="148"/>
      <c r="K118" s="146"/>
      <c r="L118" s="146"/>
    </row>
    <row r="119" spans="1:12" ht="15.75" hidden="1" customHeight="1" x14ac:dyDescent="0.25">
      <c r="A119" s="147"/>
      <c r="B119" s="144" t="s">
        <v>75</v>
      </c>
      <c r="C119" s="145"/>
      <c r="D119" s="145"/>
      <c r="E119" s="145"/>
      <c r="F119" s="145"/>
      <c r="G119" s="145"/>
      <c r="H119" s="145"/>
      <c r="I119" s="145"/>
      <c r="J119" s="145"/>
      <c r="K119" s="145"/>
      <c r="L119" s="145"/>
    </row>
    <row r="120" spans="1:12" ht="15" hidden="1" customHeight="1" x14ac:dyDescent="0.25">
      <c r="A120" s="176">
        <v>111</v>
      </c>
      <c r="B120" s="149" t="s">
        <v>22</v>
      </c>
      <c r="C120" s="150"/>
      <c r="D120" s="150"/>
      <c r="E120" s="150"/>
      <c r="F120" s="150"/>
      <c r="G120" s="150"/>
      <c r="H120" s="150"/>
      <c r="I120" s="150"/>
      <c r="J120" s="150"/>
      <c r="K120" s="145">
        <f t="shared" ref="K120:L141" si="8">+I120+G120+E120+C120+I69+G69+E69+C69+I24+G24+E24+C24</f>
        <v>742000</v>
      </c>
      <c r="L120" s="145">
        <f t="shared" si="8"/>
        <v>636487.66</v>
      </c>
    </row>
    <row r="121" spans="1:12" ht="15" hidden="1" customHeight="1" x14ac:dyDescent="0.25">
      <c r="A121" s="176">
        <v>113</v>
      </c>
      <c r="B121" s="149" t="s">
        <v>62</v>
      </c>
      <c r="C121" s="150"/>
      <c r="D121" s="150"/>
      <c r="E121" s="150"/>
      <c r="F121" s="150"/>
      <c r="G121" s="150"/>
      <c r="H121" s="150"/>
      <c r="I121" s="150"/>
      <c r="J121" s="150"/>
      <c r="K121" s="145">
        <f t="shared" si="8"/>
        <v>82775</v>
      </c>
      <c r="L121" s="145">
        <f t="shared" si="8"/>
        <v>64026.319999999992</v>
      </c>
    </row>
    <row r="122" spans="1:12" ht="15" hidden="1" customHeight="1" x14ac:dyDescent="0.25">
      <c r="A122" s="176">
        <v>122</v>
      </c>
      <c r="B122" s="149" t="s">
        <v>24</v>
      </c>
      <c r="C122" s="150"/>
      <c r="D122" s="150"/>
      <c r="E122" s="150"/>
      <c r="F122" s="150"/>
      <c r="G122" s="150"/>
      <c r="H122" s="150"/>
      <c r="I122" s="150"/>
      <c r="J122" s="150"/>
      <c r="K122" s="145">
        <f t="shared" si="8"/>
        <v>64244.05</v>
      </c>
      <c r="L122" s="145">
        <f t="shared" si="8"/>
        <v>63225.25</v>
      </c>
    </row>
    <row r="123" spans="1:12" ht="15" hidden="1" customHeight="1" x14ac:dyDescent="0.25">
      <c r="A123" s="176">
        <v>163</v>
      </c>
      <c r="B123" s="149" t="s">
        <v>25</v>
      </c>
      <c r="C123" s="150"/>
      <c r="D123" s="150"/>
      <c r="E123" s="150"/>
      <c r="F123" s="150"/>
      <c r="G123" s="150"/>
      <c r="H123" s="150"/>
      <c r="I123" s="150"/>
      <c r="J123" s="150"/>
      <c r="K123" s="145">
        <f t="shared" si="8"/>
        <v>822407.86</v>
      </c>
      <c r="L123" s="145">
        <f t="shared" si="8"/>
        <v>492585.06</v>
      </c>
    </row>
    <row r="124" spans="1:12" ht="15" hidden="1" customHeight="1" x14ac:dyDescent="0.25">
      <c r="A124" s="176">
        <v>169</v>
      </c>
      <c r="B124" s="165" t="s">
        <v>171</v>
      </c>
      <c r="C124" s="150"/>
      <c r="D124" s="150"/>
      <c r="E124" s="150"/>
      <c r="F124" s="150"/>
      <c r="G124" s="150"/>
      <c r="H124" s="150"/>
      <c r="I124" s="150"/>
      <c r="J124" s="150"/>
      <c r="K124" s="145">
        <f t="shared" si="8"/>
        <v>42392.3</v>
      </c>
      <c r="L124" s="145">
        <f t="shared" si="8"/>
        <v>16750</v>
      </c>
    </row>
    <row r="125" spans="1:12" ht="15" hidden="1" customHeight="1" x14ac:dyDescent="0.25">
      <c r="A125" s="176">
        <v>171</v>
      </c>
      <c r="B125" s="149" t="s">
        <v>64</v>
      </c>
      <c r="C125" s="150"/>
      <c r="D125" s="150"/>
      <c r="E125" s="150"/>
      <c r="F125" s="150"/>
      <c r="G125" s="150"/>
      <c r="H125" s="150"/>
      <c r="I125" s="150"/>
      <c r="J125" s="150"/>
      <c r="K125" s="145">
        <f t="shared" si="8"/>
        <v>70580</v>
      </c>
      <c r="L125" s="145">
        <f t="shared" si="8"/>
        <v>29200</v>
      </c>
    </row>
    <row r="126" spans="1:12" ht="15" hidden="1" customHeight="1" x14ac:dyDescent="0.25">
      <c r="A126" s="176">
        <v>174</v>
      </c>
      <c r="B126" s="149" t="s">
        <v>27</v>
      </c>
      <c r="C126" s="150"/>
      <c r="D126" s="150"/>
      <c r="E126" s="150"/>
      <c r="F126" s="150"/>
      <c r="G126" s="150"/>
      <c r="H126" s="150"/>
      <c r="I126" s="150"/>
      <c r="J126" s="150"/>
      <c r="K126" s="145">
        <f t="shared" si="8"/>
        <v>108884</v>
      </c>
      <c r="L126" s="145">
        <f t="shared" si="8"/>
        <v>28220</v>
      </c>
    </row>
    <row r="127" spans="1:12" ht="15" hidden="1" customHeight="1" x14ac:dyDescent="0.25">
      <c r="A127" s="176">
        <v>197</v>
      </c>
      <c r="B127" s="149" t="s">
        <v>29</v>
      </c>
      <c r="C127" s="150"/>
      <c r="D127" s="150"/>
      <c r="E127" s="150"/>
      <c r="F127" s="150"/>
      <c r="G127" s="150"/>
      <c r="H127" s="150"/>
      <c r="I127" s="150"/>
      <c r="J127" s="150"/>
      <c r="K127" s="145">
        <f t="shared" si="8"/>
        <v>364000</v>
      </c>
      <c r="L127" s="145">
        <f t="shared" si="8"/>
        <v>312000</v>
      </c>
    </row>
    <row r="128" spans="1:12" ht="15" hidden="1" customHeight="1" x14ac:dyDescent="0.25">
      <c r="A128" s="176">
        <v>199</v>
      </c>
      <c r="B128" s="149" t="s">
        <v>30</v>
      </c>
      <c r="C128" s="150"/>
      <c r="D128" s="150"/>
      <c r="E128" s="150"/>
      <c r="F128" s="150"/>
      <c r="G128" s="150"/>
      <c r="H128" s="150"/>
      <c r="I128" s="150"/>
      <c r="J128" s="150"/>
      <c r="K128" s="145">
        <f t="shared" si="8"/>
        <v>491261.30000000005</v>
      </c>
      <c r="L128" s="145">
        <f t="shared" si="8"/>
        <v>403763.45</v>
      </c>
    </row>
    <row r="129" spans="1:12" ht="15" hidden="1" customHeight="1" x14ac:dyDescent="0.25">
      <c r="A129" s="176">
        <v>243</v>
      </c>
      <c r="B129" s="165" t="s">
        <v>86</v>
      </c>
      <c r="C129" s="150"/>
      <c r="D129" s="150"/>
      <c r="E129" s="150"/>
      <c r="F129" s="150"/>
      <c r="G129" s="150"/>
      <c r="H129" s="150"/>
      <c r="I129" s="150"/>
      <c r="J129" s="150"/>
      <c r="K129" s="145">
        <f t="shared" si="8"/>
        <v>154711.24</v>
      </c>
      <c r="L129" s="145">
        <f t="shared" si="8"/>
        <v>129934.92000000001</v>
      </c>
    </row>
    <row r="130" spans="1:12" ht="15" hidden="1" customHeight="1" x14ac:dyDescent="0.25">
      <c r="A130" s="176">
        <v>261</v>
      </c>
      <c r="B130" s="149" t="s">
        <v>33</v>
      </c>
      <c r="C130" s="150"/>
      <c r="D130" s="150"/>
      <c r="E130" s="150"/>
      <c r="F130" s="150"/>
      <c r="G130" s="150"/>
      <c r="H130" s="150"/>
      <c r="I130" s="150"/>
      <c r="J130" s="150"/>
      <c r="K130" s="145">
        <f t="shared" si="8"/>
        <v>836414.94</v>
      </c>
      <c r="L130" s="145">
        <f t="shared" si="8"/>
        <v>502121.02999999997</v>
      </c>
    </row>
    <row r="131" spans="1:12" ht="15" hidden="1" customHeight="1" x14ac:dyDescent="0.25">
      <c r="A131" s="176">
        <v>262</v>
      </c>
      <c r="B131" s="149" t="s">
        <v>34</v>
      </c>
      <c r="C131" s="150"/>
      <c r="D131" s="150"/>
      <c r="E131" s="150"/>
      <c r="F131" s="150"/>
      <c r="G131" s="150"/>
      <c r="H131" s="150"/>
      <c r="I131" s="150"/>
      <c r="J131" s="150"/>
      <c r="K131" s="145">
        <f t="shared" si="8"/>
        <v>17000</v>
      </c>
      <c r="L131" s="145">
        <f t="shared" si="8"/>
        <v>13195</v>
      </c>
    </row>
    <row r="132" spans="1:12" ht="15" hidden="1" customHeight="1" x14ac:dyDescent="0.25">
      <c r="A132" s="176">
        <v>266</v>
      </c>
      <c r="B132" s="149" t="s">
        <v>35</v>
      </c>
      <c r="C132" s="150"/>
      <c r="D132" s="150"/>
      <c r="E132" s="150"/>
      <c r="F132" s="150"/>
      <c r="G132" s="150"/>
      <c r="H132" s="150"/>
      <c r="I132" s="150"/>
      <c r="J132" s="150"/>
      <c r="K132" s="145">
        <f t="shared" si="8"/>
        <v>790736.14</v>
      </c>
      <c r="L132" s="145">
        <f t="shared" si="8"/>
        <v>497372.3</v>
      </c>
    </row>
    <row r="133" spans="1:12" ht="15" hidden="1" customHeight="1" x14ac:dyDescent="0.25">
      <c r="A133" s="176">
        <v>267</v>
      </c>
      <c r="B133" s="149" t="s">
        <v>36</v>
      </c>
      <c r="C133" s="150"/>
      <c r="D133" s="150"/>
      <c r="E133" s="150"/>
      <c r="F133" s="150"/>
      <c r="G133" s="150"/>
      <c r="H133" s="150"/>
      <c r="I133" s="150"/>
      <c r="J133" s="150"/>
      <c r="K133" s="145">
        <f t="shared" si="8"/>
        <v>180000</v>
      </c>
      <c r="L133" s="145">
        <f t="shared" si="8"/>
        <v>122259.82</v>
      </c>
    </row>
    <row r="134" spans="1:12" ht="15" hidden="1" customHeight="1" x14ac:dyDescent="0.25">
      <c r="A134" s="176">
        <v>268</v>
      </c>
      <c r="B134" s="149" t="s">
        <v>37</v>
      </c>
      <c r="C134" s="150"/>
      <c r="D134" s="150"/>
      <c r="E134" s="150"/>
      <c r="F134" s="150"/>
      <c r="G134" s="150"/>
      <c r="H134" s="150"/>
      <c r="I134" s="150"/>
      <c r="J134" s="150"/>
      <c r="K134" s="145">
        <f t="shared" si="8"/>
        <v>144664</v>
      </c>
      <c r="L134" s="145">
        <f t="shared" si="8"/>
        <v>147707</v>
      </c>
    </row>
    <row r="135" spans="1:12" ht="15" hidden="1" customHeight="1" x14ac:dyDescent="0.25">
      <c r="A135" s="176">
        <v>269</v>
      </c>
      <c r="B135" s="149" t="s">
        <v>38</v>
      </c>
      <c r="C135" s="150"/>
      <c r="D135" s="150"/>
      <c r="E135" s="150"/>
      <c r="F135" s="150"/>
      <c r="G135" s="150"/>
      <c r="H135" s="150"/>
      <c r="I135" s="150"/>
      <c r="J135" s="150"/>
      <c r="K135" s="145">
        <f t="shared" si="8"/>
        <v>10000</v>
      </c>
      <c r="L135" s="145">
        <f t="shared" si="8"/>
        <v>1350</v>
      </c>
    </row>
    <row r="136" spans="1:12" ht="15" hidden="1" customHeight="1" x14ac:dyDescent="0.25">
      <c r="A136" s="176">
        <v>292</v>
      </c>
      <c r="B136" s="149" t="s">
        <v>40</v>
      </c>
      <c r="C136" s="150"/>
      <c r="D136" s="150"/>
      <c r="E136" s="150"/>
      <c r="F136" s="150"/>
      <c r="G136" s="150"/>
      <c r="H136" s="150"/>
      <c r="I136" s="150"/>
      <c r="J136" s="150"/>
      <c r="K136" s="145">
        <f t="shared" si="8"/>
        <v>216194.41</v>
      </c>
      <c r="L136" s="145">
        <f t="shared" si="8"/>
        <v>141775.75</v>
      </c>
    </row>
    <row r="137" spans="1:12" ht="15" hidden="1" customHeight="1" x14ac:dyDescent="0.25">
      <c r="A137" s="176">
        <v>295</v>
      </c>
      <c r="B137" s="149" t="s">
        <v>41</v>
      </c>
      <c r="C137" s="150"/>
      <c r="D137" s="150"/>
      <c r="E137" s="150"/>
      <c r="F137" s="150"/>
      <c r="G137" s="150"/>
      <c r="H137" s="150"/>
      <c r="I137" s="150"/>
      <c r="J137" s="150"/>
      <c r="K137" s="145">
        <f t="shared" si="8"/>
        <v>31949881.489999998</v>
      </c>
      <c r="L137" s="145">
        <f t="shared" si="8"/>
        <v>10776099.729999999</v>
      </c>
    </row>
    <row r="138" spans="1:12" ht="15" hidden="1" customHeight="1" x14ac:dyDescent="0.25">
      <c r="A138" s="176">
        <v>297</v>
      </c>
      <c r="B138" s="149" t="s">
        <v>42</v>
      </c>
      <c r="C138" s="150"/>
      <c r="D138" s="150"/>
      <c r="E138" s="150"/>
      <c r="F138" s="150"/>
      <c r="G138" s="150"/>
      <c r="H138" s="150"/>
      <c r="I138" s="150"/>
      <c r="J138" s="150"/>
      <c r="K138" s="145">
        <f t="shared" si="8"/>
        <v>41790.379999999997</v>
      </c>
      <c r="L138" s="145">
        <f t="shared" si="8"/>
        <v>28199.399999999998</v>
      </c>
    </row>
    <row r="139" spans="1:12" ht="15" hidden="1" customHeight="1" x14ac:dyDescent="0.25">
      <c r="A139" s="176">
        <v>298</v>
      </c>
      <c r="B139" s="149" t="s">
        <v>43</v>
      </c>
      <c r="C139" s="150"/>
      <c r="D139" s="150"/>
      <c r="E139" s="150"/>
      <c r="F139" s="150"/>
      <c r="G139" s="150"/>
      <c r="H139" s="150"/>
      <c r="I139" s="150"/>
      <c r="J139" s="150"/>
      <c r="K139" s="145">
        <f t="shared" si="8"/>
        <v>400000</v>
      </c>
      <c r="L139" s="145">
        <f t="shared" si="8"/>
        <v>168240.06</v>
      </c>
    </row>
    <row r="140" spans="1:12" ht="15" hidden="1" customHeight="1" x14ac:dyDescent="0.25">
      <c r="A140" s="176">
        <v>299</v>
      </c>
      <c r="B140" s="149" t="s">
        <v>44</v>
      </c>
      <c r="C140" s="150"/>
      <c r="D140" s="150"/>
      <c r="E140" s="150"/>
      <c r="F140" s="150"/>
      <c r="G140" s="150"/>
      <c r="H140" s="150"/>
      <c r="I140" s="150"/>
      <c r="J140" s="150"/>
      <c r="K140" s="145">
        <f t="shared" si="8"/>
        <v>300000</v>
      </c>
      <c r="L140" s="145">
        <f t="shared" si="8"/>
        <v>88393.9</v>
      </c>
    </row>
    <row r="141" spans="1:12" ht="15.75" hidden="1" customHeight="1" x14ac:dyDescent="0.25">
      <c r="A141" s="176">
        <v>323</v>
      </c>
      <c r="B141" s="149" t="s">
        <v>45</v>
      </c>
      <c r="C141" s="150"/>
      <c r="D141" s="150"/>
      <c r="E141" s="150"/>
      <c r="F141" s="150"/>
      <c r="G141" s="150"/>
      <c r="H141" s="150"/>
      <c r="I141" s="150"/>
      <c r="J141" s="150"/>
      <c r="K141" s="145">
        <f t="shared" si="8"/>
        <v>15417467.76</v>
      </c>
      <c r="L141" s="145">
        <f t="shared" si="8"/>
        <v>0</v>
      </c>
    </row>
    <row r="142" spans="1:12" ht="16.5" hidden="1" customHeight="1" x14ac:dyDescent="0.25">
      <c r="A142" s="176"/>
      <c r="B142" s="177" t="s">
        <v>77</v>
      </c>
      <c r="C142" s="145">
        <f t="shared" ref="C142:L142" si="9">SUM(C120:C141)</f>
        <v>0</v>
      </c>
      <c r="D142" s="145">
        <f t="shared" si="9"/>
        <v>0</v>
      </c>
      <c r="E142" s="145">
        <f t="shared" si="9"/>
        <v>0</v>
      </c>
      <c r="F142" s="145">
        <f t="shared" si="9"/>
        <v>0</v>
      </c>
      <c r="G142" s="145">
        <f t="shared" si="9"/>
        <v>0</v>
      </c>
      <c r="H142" s="145">
        <f t="shared" si="9"/>
        <v>0</v>
      </c>
      <c r="I142" s="145">
        <f t="shared" si="9"/>
        <v>0</v>
      </c>
      <c r="J142" s="145">
        <f t="shared" si="9"/>
        <v>0</v>
      </c>
      <c r="K142" s="145">
        <f t="shared" si="9"/>
        <v>53247404.869999997</v>
      </c>
      <c r="L142" s="145">
        <f t="shared" si="9"/>
        <v>14662906.65</v>
      </c>
    </row>
    <row r="143" spans="1:12" ht="16.5" hidden="1" customHeight="1" x14ac:dyDescent="0.25">
      <c r="A143" s="147"/>
      <c r="B143" s="177" t="s">
        <v>66</v>
      </c>
      <c r="C143" s="178">
        <f t="shared" ref="C143:L143" si="10">+C142+C117</f>
        <v>0</v>
      </c>
      <c r="D143" s="178">
        <f t="shared" si="10"/>
        <v>0</v>
      </c>
      <c r="E143" s="178">
        <f t="shared" si="10"/>
        <v>0</v>
      </c>
      <c r="F143" s="178">
        <f t="shared" si="10"/>
        <v>0</v>
      </c>
      <c r="G143" s="178">
        <f t="shared" si="10"/>
        <v>0</v>
      </c>
      <c r="H143" s="178">
        <f t="shared" si="10"/>
        <v>0</v>
      </c>
      <c r="I143" s="178">
        <f t="shared" si="10"/>
        <v>0</v>
      </c>
      <c r="J143" s="178">
        <f t="shared" si="10"/>
        <v>0</v>
      </c>
      <c r="K143" s="178">
        <f t="shared" si="10"/>
        <v>88477536.460000008</v>
      </c>
      <c r="L143" s="178">
        <f t="shared" si="10"/>
        <v>49366328.119999997</v>
      </c>
    </row>
    <row r="144" spans="1:12" ht="15.75" hidden="1" x14ac:dyDescent="0.3">
      <c r="A144" s="64"/>
      <c r="B144" s="68"/>
      <c r="C144" s="69"/>
      <c r="D144" s="69"/>
      <c r="E144" s="69"/>
      <c r="F144" s="69"/>
      <c r="G144" s="69"/>
      <c r="H144" s="69"/>
      <c r="I144" s="69"/>
      <c r="J144" s="69"/>
      <c r="K144" s="69"/>
      <c r="L144" s="69"/>
    </row>
    <row r="145" spans="1:12" ht="15.75" hidden="1" x14ac:dyDescent="0.3">
      <c r="A145" s="64"/>
      <c r="B145" s="68"/>
      <c r="C145" s="69"/>
      <c r="D145" s="69"/>
      <c r="E145" s="69"/>
      <c r="F145" s="69"/>
      <c r="G145" s="69"/>
      <c r="H145" s="69"/>
      <c r="I145" s="69"/>
      <c r="J145" s="69"/>
      <c r="K145" s="69"/>
      <c r="L145" s="69"/>
    </row>
    <row r="146" spans="1:12" ht="15.75" hidden="1" x14ac:dyDescent="0.3">
      <c r="A146" s="64"/>
      <c r="B146" s="68"/>
      <c r="C146" s="69"/>
      <c r="D146" s="69"/>
      <c r="E146" s="69"/>
      <c r="F146" s="69"/>
      <c r="G146" s="69"/>
      <c r="H146" s="69"/>
      <c r="I146" s="69"/>
      <c r="J146" s="69"/>
      <c r="K146" s="69"/>
      <c r="L146" s="69"/>
    </row>
    <row r="147" spans="1:12" ht="15.75" hidden="1" x14ac:dyDescent="0.3">
      <c r="A147" s="64"/>
      <c r="B147" s="68"/>
      <c r="C147" s="69"/>
      <c r="D147" s="69"/>
      <c r="E147" s="69"/>
      <c r="F147" s="69"/>
      <c r="G147" s="69"/>
      <c r="H147" s="69"/>
      <c r="I147" s="69"/>
      <c r="J147" s="69"/>
      <c r="K147" s="69"/>
      <c r="L147" s="69"/>
    </row>
    <row r="148" spans="1:12" ht="15.75" hidden="1" x14ac:dyDescent="0.3">
      <c r="A148" s="64"/>
      <c r="B148" s="68"/>
      <c r="C148" s="69"/>
      <c r="D148" s="69"/>
      <c r="E148" s="69"/>
      <c r="F148" s="69"/>
      <c r="G148" s="69"/>
      <c r="H148" s="69"/>
      <c r="I148" s="69"/>
      <c r="J148" s="69"/>
      <c r="K148" s="69"/>
      <c r="L148" s="69"/>
    </row>
    <row r="149" spans="1:12" ht="15.75" hidden="1" x14ac:dyDescent="0.3">
      <c r="A149" s="64"/>
      <c r="B149" s="68"/>
      <c r="C149" s="69"/>
      <c r="D149" s="69"/>
      <c r="E149" s="69"/>
      <c r="F149" s="69"/>
      <c r="G149" s="69"/>
      <c r="H149" s="69"/>
      <c r="I149" s="69"/>
      <c r="J149" s="69"/>
      <c r="K149" s="69"/>
      <c r="L149" s="69"/>
    </row>
    <row r="150" spans="1:12" ht="15.75" hidden="1" x14ac:dyDescent="0.3">
      <c r="A150" s="64"/>
      <c r="B150" s="68"/>
      <c r="C150" s="69"/>
      <c r="D150" s="69"/>
      <c r="E150" s="69"/>
      <c r="F150" s="69"/>
      <c r="G150" s="69"/>
      <c r="H150" s="69"/>
      <c r="I150" s="69"/>
      <c r="J150" s="69"/>
      <c r="K150" s="69"/>
      <c r="L150" s="69"/>
    </row>
    <row r="151" spans="1:12" ht="15.75" hidden="1" x14ac:dyDescent="0.3">
      <c r="A151" s="64"/>
      <c r="B151" s="68"/>
      <c r="C151" s="69"/>
      <c r="D151" s="69"/>
      <c r="E151" s="69"/>
      <c r="F151" s="69"/>
      <c r="G151" s="69"/>
      <c r="H151" s="69"/>
      <c r="I151" s="69"/>
      <c r="J151" s="69"/>
      <c r="K151" s="69"/>
      <c r="L151" s="69"/>
    </row>
    <row r="152" spans="1:12" ht="15.75" hidden="1" x14ac:dyDescent="0.3">
      <c r="A152" s="64"/>
      <c r="B152" s="68"/>
      <c r="C152" s="69"/>
      <c r="D152" s="69"/>
      <c r="E152" s="69"/>
      <c r="F152" s="69"/>
      <c r="G152" s="69"/>
      <c r="H152" s="69"/>
      <c r="I152" s="69"/>
      <c r="J152" s="69"/>
      <c r="K152" s="69"/>
      <c r="L152" s="69"/>
    </row>
    <row r="153" spans="1:12" ht="15.75" hidden="1" x14ac:dyDescent="0.3">
      <c r="A153" s="64"/>
      <c r="B153" s="68"/>
      <c r="C153" s="69"/>
      <c r="D153" s="69"/>
      <c r="E153" s="69"/>
      <c r="F153" s="69"/>
      <c r="G153" s="69"/>
      <c r="H153" s="69"/>
      <c r="I153" s="69"/>
      <c r="J153" s="69"/>
      <c r="K153" s="69"/>
      <c r="L153" s="69"/>
    </row>
    <row r="154" spans="1:12" ht="15.75" hidden="1" x14ac:dyDescent="0.3">
      <c r="A154" s="64"/>
      <c r="B154" s="68"/>
      <c r="C154" s="69"/>
      <c r="D154" s="69"/>
      <c r="E154" s="69"/>
      <c r="F154" s="69"/>
      <c r="G154" s="69"/>
      <c r="H154" s="69"/>
      <c r="I154" s="69"/>
      <c r="J154" s="69"/>
      <c r="K154" s="69"/>
      <c r="L154" s="69"/>
    </row>
    <row r="155" spans="1:12" ht="15.75" hidden="1" x14ac:dyDescent="0.3">
      <c r="A155" s="64"/>
      <c r="B155" s="68"/>
      <c r="C155" s="69"/>
      <c r="D155" s="69"/>
      <c r="E155" s="69"/>
      <c r="F155" s="69"/>
      <c r="G155" s="69"/>
      <c r="H155" s="69"/>
      <c r="I155" s="69"/>
      <c r="J155" s="69"/>
      <c r="K155" s="69"/>
      <c r="L155" s="69"/>
    </row>
    <row r="156" spans="1:12" ht="15.75" hidden="1" x14ac:dyDescent="0.3">
      <c r="A156" s="64"/>
      <c r="B156" s="68"/>
      <c r="C156" s="69"/>
      <c r="D156" s="69"/>
      <c r="E156" s="69"/>
      <c r="F156" s="69"/>
      <c r="G156" s="69"/>
      <c r="H156" s="69"/>
      <c r="I156" s="69"/>
      <c r="J156" s="69"/>
      <c r="K156" s="69"/>
      <c r="L156" s="69"/>
    </row>
    <row r="157" spans="1:12" ht="15.75" hidden="1" x14ac:dyDescent="0.3">
      <c r="A157" s="64"/>
      <c r="B157" s="68"/>
      <c r="C157" s="69"/>
      <c r="D157" s="69"/>
      <c r="E157" s="69"/>
      <c r="F157" s="69"/>
      <c r="G157" s="69"/>
      <c r="H157" s="69"/>
      <c r="I157" s="69"/>
      <c r="J157" s="69"/>
      <c r="K157" s="69"/>
      <c r="L157" s="69"/>
    </row>
    <row r="158" spans="1:12" ht="15.75" hidden="1" x14ac:dyDescent="0.3">
      <c r="A158" s="64"/>
      <c r="B158" s="68"/>
      <c r="C158" s="69"/>
      <c r="D158" s="69"/>
      <c r="E158" s="69"/>
      <c r="F158" s="69"/>
      <c r="G158" s="69"/>
      <c r="H158" s="69"/>
      <c r="I158" s="69"/>
      <c r="J158" s="69"/>
      <c r="K158" s="69"/>
      <c r="L158" s="69"/>
    </row>
    <row r="159" spans="1:12" ht="15.75" hidden="1" x14ac:dyDescent="0.3">
      <c r="A159" s="64"/>
      <c r="B159" s="68"/>
      <c r="C159" s="69"/>
      <c r="D159" s="69"/>
      <c r="E159" s="69"/>
      <c r="F159" s="69"/>
      <c r="G159" s="69"/>
      <c r="H159" s="69"/>
      <c r="I159" s="69"/>
      <c r="J159" s="69"/>
      <c r="K159" s="69"/>
      <c r="L159" s="69"/>
    </row>
    <row r="160" spans="1:12" ht="15.75" hidden="1" x14ac:dyDescent="0.3">
      <c r="A160" s="64"/>
      <c r="B160" s="68"/>
      <c r="C160" s="69"/>
      <c r="D160" s="69"/>
      <c r="E160" s="69"/>
      <c r="F160" s="69"/>
      <c r="G160" s="69"/>
      <c r="H160" s="69"/>
      <c r="I160" s="69"/>
      <c r="J160" s="69"/>
      <c r="K160" s="69"/>
      <c r="L160" s="69"/>
    </row>
    <row r="161" spans="1:12" ht="15.75" hidden="1" x14ac:dyDescent="0.3">
      <c r="A161" s="64"/>
      <c r="B161" s="68"/>
      <c r="C161" s="69"/>
      <c r="D161" s="69"/>
      <c r="E161" s="69"/>
      <c r="F161" s="69"/>
      <c r="G161" s="69"/>
      <c r="H161" s="69"/>
      <c r="I161" s="69"/>
      <c r="J161" s="69"/>
      <c r="K161" s="69"/>
      <c r="L161" s="69"/>
    </row>
    <row r="162" spans="1:12" ht="15.75" hidden="1" x14ac:dyDescent="0.3">
      <c r="A162" s="64"/>
      <c r="B162" s="68"/>
      <c r="C162" s="69"/>
      <c r="D162" s="69"/>
      <c r="E162" s="69"/>
      <c r="F162" s="69"/>
      <c r="G162" s="69"/>
      <c r="H162" s="69"/>
      <c r="I162" s="69"/>
      <c r="J162" s="69"/>
      <c r="K162" s="69"/>
      <c r="L162" s="69"/>
    </row>
    <row r="163" spans="1:12" ht="15.75" hidden="1" x14ac:dyDescent="0.3">
      <c r="A163" s="64"/>
      <c r="B163" s="68"/>
      <c r="C163" s="69"/>
      <c r="D163" s="69"/>
      <c r="E163" s="69"/>
      <c r="F163" s="69"/>
      <c r="G163" s="69"/>
      <c r="H163" s="69"/>
      <c r="I163" s="69"/>
      <c r="J163" s="69"/>
      <c r="K163" s="69"/>
      <c r="L163" s="69"/>
    </row>
    <row r="164" spans="1:12" ht="15.75" hidden="1" x14ac:dyDescent="0.3">
      <c r="A164" s="64"/>
      <c r="B164" s="68"/>
      <c r="C164" s="69"/>
      <c r="D164" s="69"/>
      <c r="E164" s="69"/>
      <c r="F164" s="69"/>
      <c r="G164" s="69"/>
      <c r="H164" s="69"/>
      <c r="I164" s="69"/>
      <c r="J164" s="69"/>
      <c r="K164" s="69"/>
      <c r="L164" s="69"/>
    </row>
    <row r="165" spans="1:12" ht="15.75" hidden="1" x14ac:dyDescent="0.3">
      <c r="A165" s="64"/>
      <c r="B165" s="68"/>
      <c r="C165" s="69"/>
      <c r="D165" s="69"/>
      <c r="E165" s="69"/>
      <c r="F165" s="69"/>
      <c r="G165" s="69"/>
      <c r="H165" s="69"/>
      <c r="I165" s="69"/>
      <c r="J165" s="69"/>
      <c r="K165" s="69"/>
      <c r="L165" s="69"/>
    </row>
    <row r="166" spans="1:12" ht="15.75" hidden="1" x14ac:dyDescent="0.3">
      <c r="A166" s="64"/>
      <c r="B166" s="68"/>
      <c r="C166" s="69"/>
      <c r="D166" s="69"/>
      <c r="E166" s="69"/>
      <c r="F166" s="69"/>
      <c r="G166" s="69"/>
      <c r="H166" s="69"/>
      <c r="I166" s="69"/>
      <c r="J166" s="69"/>
      <c r="K166" s="69"/>
      <c r="L166" s="69"/>
    </row>
    <row r="167" spans="1:12" hidden="1" x14ac:dyDescent="0.25">
      <c r="B167" s="49" t="s">
        <v>175</v>
      </c>
      <c r="I167" s="64"/>
      <c r="J167" s="64"/>
    </row>
    <row r="168" spans="1:12" ht="15.75" hidden="1" x14ac:dyDescent="0.3">
      <c r="A168" s="179" t="s">
        <v>56</v>
      </c>
      <c r="B168" s="179" t="s">
        <v>70</v>
      </c>
      <c r="C168" s="196" t="s">
        <v>78</v>
      </c>
      <c r="D168" s="196"/>
      <c r="I168" s="64"/>
      <c r="J168" s="64"/>
    </row>
    <row r="169" spans="1:12" ht="15.75" hidden="1" x14ac:dyDescent="0.3">
      <c r="A169" s="179"/>
      <c r="B169" s="54"/>
      <c r="C169" s="179" t="s">
        <v>79</v>
      </c>
      <c r="D169" s="179" t="s">
        <v>80</v>
      </c>
      <c r="I169" s="64"/>
      <c r="J169" s="64"/>
    </row>
    <row r="170" spans="1:12" ht="15.75" hidden="1" x14ac:dyDescent="0.3">
      <c r="A170" s="167" t="s">
        <v>18</v>
      </c>
      <c r="B170" s="54" t="s">
        <v>59</v>
      </c>
      <c r="C170" s="56">
        <f>+K21+K66+K117</f>
        <v>35230131.590000004</v>
      </c>
      <c r="D170" s="56">
        <f>+L21+L66+L117</f>
        <v>34703421.469999999</v>
      </c>
      <c r="E170" s="71"/>
      <c r="F170" s="72"/>
      <c r="I170" s="64"/>
      <c r="J170" s="64"/>
    </row>
    <row r="171" spans="1:12" ht="15.75" hidden="1" x14ac:dyDescent="0.3">
      <c r="A171" s="59"/>
      <c r="B171" s="54"/>
      <c r="C171" s="73"/>
      <c r="D171" s="74"/>
      <c r="E171" s="75"/>
      <c r="F171" s="75"/>
      <c r="G171" s="71"/>
      <c r="I171" s="64"/>
      <c r="J171" s="64"/>
    </row>
    <row r="172" spans="1:12" ht="15.75" hidden="1" x14ac:dyDescent="0.3">
      <c r="A172" s="59"/>
      <c r="B172" s="54" t="s">
        <v>21</v>
      </c>
      <c r="C172" s="56"/>
      <c r="D172" s="56"/>
      <c r="E172" s="76"/>
      <c r="F172" s="76"/>
      <c r="I172" s="64"/>
      <c r="J172" s="64"/>
    </row>
    <row r="173" spans="1:12" hidden="1" x14ac:dyDescent="0.25">
      <c r="A173" s="168">
        <v>111</v>
      </c>
      <c r="B173" s="61" t="s">
        <v>22</v>
      </c>
      <c r="C173" s="66">
        <f t="shared" ref="C173:D194" si="11">+K24+K69+K120</f>
        <v>742000</v>
      </c>
      <c r="D173" s="66">
        <f t="shared" si="11"/>
        <v>636487.66</v>
      </c>
      <c r="E173" s="71"/>
      <c r="F173" s="72"/>
      <c r="I173" s="64"/>
      <c r="J173" s="64"/>
    </row>
    <row r="174" spans="1:12" hidden="1" x14ac:dyDescent="0.25">
      <c r="A174" s="168">
        <v>113</v>
      </c>
      <c r="B174" s="61" t="s">
        <v>23</v>
      </c>
      <c r="C174" s="66">
        <f t="shared" si="11"/>
        <v>82775</v>
      </c>
      <c r="D174" s="66">
        <f t="shared" si="11"/>
        <v>64026.319999999992</v>
      </c>
      <c r="E174" s="71"/>
      <c r="F174" s="72"/>
      <c r="I174" s="64"/>
      <c r="J174" s="64"/>
    </row>
    <row r="175" spans="1:12" hidden="1" x14ac:dyDescent="0.25">
      <c r="A175" s="168">
        <v>122</v>
      </c>
      <c r="B175" s="61" t="s">
        <v>24</v>
      </c>
      <c r="C175" s="66">
        <f t="shared" si="11"/>
        <v>64244.05</v>
      </c>
      <c r="D175" s="66">
        <f t="shared" si="11"/>
        <v>63225.25</v>
      </c>
      <c r="E175" s="71"/>
      <c r="F175" s="72"/>
      <c r="I175" s="64"/>
      <c r="J175" s="64"/>
    </row>
    <row r="176" spans="1:12" hidden="1" x14ac:dyDescent="0.25">
      <c r="A176" s="168">
        <v>163</v>
      </c>
      <c r="B176" s="61" t="s">
        <v>25</v>
      </c>
      <c r="C176" s="66">
        <f t="shared" si="11"/>
        <v>822407.86</v>
      </c>
      <c r="D176" s="66">
        <f t="shared" si="11"/>
        <v>492585.06</v>
      </c>
      <c r="E176" s="71"/>
      <c r="F176" s="72"/>
    </row>
    <row r="177" spans="1:7" hidden="1" x14ac:dyDescent="0.25">
      <c r="A177" s="168">
        <v>169</v>
      </c>
      <c r="B177" s="61" t="s">
        <v>63</v>
      </c>
      <c r="C177" s="66">
        <f t="shared" si="11"/>
        <v>42392.3</v>
      </c>
      <c r="D177" s="66">
        <f t="shared" si="11"/>
        <v>16750</v>
      </c>
      <c r="E177" s="71"/>
      <c r="F177" s="72"/>
    </row>
    <row r="178" spans="1:7" hidden="1" x14ac:dyDescent="0.25">
      <c r="A178" s="168">
        <v>171</v>
      </c>
      <c r="B178" s="61" t="s">
        <v>64</v>
      </c>
      <c r="C178" s="66">
        <f t="shared" si="11"/>
        <v>70580</v>
      </c>
      <c r="D178" s="66">
        <f t="shared" si="11"/>
        <v>29200</v>
      </c>
      <c r="E178" s="71"/>
      <c r="F178" s="72"/>
    </row>
    <row r="179" spans="1:7" hidden="1" x14ac:dyDescent="0.25">
      <c r="A179" s="168">
        <v>174</v>
      </c>
      <c r="B179" s="61" t="s">
        <v>27</v>
      </c>
      <c r="C179" s="66">
        <f t="shared" si="11"/>
        <v>108884</v>
      </c>
      <c r="D179" s="66">
        <f t="shared" si="11"/>
        <v>28220</v>
      </c>
      <c r="E179" s="71"/>
      <c r="F179" s="72"/>
    </row>
    <row r="180" spans="1:7" hidden="1" x14ac:dyDescent="0.25">
      <c r="A180" s="168">
        <v>197</v>
      </c>
      <c r="B180" s="61" t="s">
        <v>29</v>
      </c>
      <c r="C180" s="66">
        <f t="shared" si="11"/>
        <v>364000</v>
      </c>
      <c r="D180" s="66">
        <f t="shared" si="11"/>
        <v>312000</v>
      </c>
      <c r="E180" s="71"/>
      <c r="F180" s="72"/>
    </row>
    <row r="181" spans="1:7" hidden="1" x14ac:dyDescent="0.25">
      <c r="A181" s="168">
        <v>199</v>
      </c>
      <c r="B181" s="61" t="s">
        <v>30</v>
      </c>
      <c r="C181" s="66">
        <f t="shared" si="11"/>
        <v>491261.30000000005</v>
      </c>
      <c r="D181" s="66">
        <f t="shared" si="11"/>
        <v>403763.45</v>
      </c>
      <c r="E181" s="71"/>
      <c r="F181" s="72"/>
    </row>
    <row r="182" spans="1:7" hidden="1" x14ac:dyDescent="0.25">
      <c r="A182" s="168">
        <v>243</v>
      </c>
      <c r="B182" s="61" t="s">
        <v>86</v>
      </c>
      <c r="C182" s="66">
        <f t="shared" si="11"/>
        <v>154711.24</v>
      </c>
      <c r="D182" s="66">
        <f t="shared" si="11"/>
        <v>129934.92000000001</v>
      </c>
      <c r="E182" s="71"/>
      <c r="F182" s="72"/>
    </row>
    <row r="183" spans="1:7" hidden="1" x14ac:dyDescent="0.25">
      <c r="A183" s="168">
        <v>261</v>
      </c>
      <c r="B183" s="61" t="s">
        <v>33</v>
      </c>
      <c r="C183" s="66">
        <f t="shared" si="11"/>
        <v>836414.94</v>
      </c>
      <c r="D183" s="66">
        <f t="shared" si="11"/>
        <v>502121.02999999997</v>
      </c>
      <c r="E183" s="71"/>
      <c r="F183" s="72"/>
    </row>
    <row r="184" spans="1:7" hidden="1" x14ac:dyDescent="0.25">
      <c r="A184" s="168">
        <v>262</v>
      </c>
      <c r="B184" s="61" t="s">
        <v>34</v>
      </c>
      <c r="C184" s="66">
        <f t="shared" si="11"/>
        <v>17000</v>
      </c>
      <c r="D184" s="66">
        <f t="shared" si="11"/>
        <v>13195</v>
      </c>
      <c r="E184" s="71"/>
      <c r="F184" s="72"/>
    </row>
    <row r="185" spans="1:7" hidden="1" x14ac:dyDescent="0.25">
      <c r="A185" s="168">
        <v>266</v>
      </c>
      <c r="B185" s="61" t="s">
        <v>35</v>
      </c>
      <c r="C185" s="66">
        <f t="shared" si="11"/>
        <v>790736.14</v>
      </c>
      <c r="D185" s="66">
        <f t="shared" si="11"/>
        <v>497372.3</v>
      </c>
      <c r="E185" s="71"/>
      <c r="F185" s="72"/>
    </row>
    <row r="186" spans="1:7" hidden="1" x14ac:dyDescent="0.25">
      <c r="A186" s="168">
        <v>267</v>
      </c>
      <c r="B186" s="61" t="s">
        <v>36</v>
      </c>
      <c r="C186" s="66">
        <f t="shared" si="11"/>
        <v>180000</v>
      </c>
      <c r="D186" s="66">
        <f t="shared" si="11"/>
        <v>122259.82</v>
      </c>
      <c r="E186" s="71"/>
      <c r="F186" s="72"/>
    </row>
    <row r="187" spans="1:7" hidden="1" x14ac:dyDescent="0.25">
      <c r="A187" s="168">
        <v>268</v>
      </c>
      <c r="B187" s="61" t="s">
        <v>37</v>
      </c>
      <c r="C187" s="66">
        <f t="shared" si="11"/>
        <v>144664</v>
      </c>
      <c r="D187" s="66">
        <f t="shared" si="11"/>
        <v>147707</v>
      </c>
      <c r="E187" s="71"/>
      <c r="F187" s="72"/>
    </row>
    <row r="188" spans="1:7" hidden="1" x14ac:dyDescent="0.25">
      <c r="A188" s="168">
        <v>269</v>
      </c>
      <c r="B188" s="61" t="s">
        <v>38</v>
      </c>
      <c r="C188" s="66">
        <f t="shared" si="11"/>
        <v>10000</v>
      </c>
      <c r="D188" s="66">
        <f t="shared" si="11"/>
        <v>1350</v>
      </c>
      <c r="E188" s="71"/>
      <c r="F188" s="72"/>
    </row>
    <row r="189" spans="1:7" hidden="1" x14ac:dyDescent="0.25">
      <c r="A189" s="168">
        <v>292</v>
      </c>
      <c r="B189" s="61" t="s">
        <v>40</v>
      </c>
      <c r="C189" s="66">
        <f t="shared" si="11"/>
        <v>216194.41</v>
      </c>
      <c r="D189" s="66">
        <f t="shared" si="11"/>
        <v>141775.75</v>
      </c>
      <c r="E189" s="71"/>
      <c r="F189" s="72"/>
    </row>
    <row r="190" spans="1:7" hidden="1" x14ac:dyDescent="0.25">
      <c r="A190" s="168">
        <v>295</v>
      </c>
      <c r="B190" s="61" t="s">
        <v>41</v>
      </c>
      <c r="C190" s="66">
        <f t="shared" si="11"/>
        <v>31949881.489999998</v>
      </c>
      <c r="D190" s="66">
        <f t="shared" si="11"/>
        <v>10776099.729999999</v>
      </c>
      <c r="E190" s="71"/>
      <c r="F190" s="72"/>
      <c r="G190" s="77"/>
    </row>
    <row r="191" spans="1:7" hidden="1" x14ac:dyDescent="0.25">
      <c r="A191" s="168">
        <v>297</v>
      </c>
      <c r="B191" s="61" t="s">
        <v>42</v>
      </c>
      <c r="C191" s="66">
        <f t="shared" si="11"/>
        <v>41790.379999999997</v>
      </c>
      <c r="D191" s="66">
        <f t="shared" si="11"/>
        <v>28199.399999999998</v>
      </c>
      <c r="E191" s="71"/>
      <c r="F191" s="72"/>
    </row>
    <row r="192" spans="1:7" hidden="1" x14ac:dyDescent="0.25">
      <c r="A192" s="168">
        <v>298</v>
      </c>
      <c r="B192" s="61" t="s">
        <v>43</v>
      </c>
      <c r="C192" s="66">
        <f t="shared" si="11"/>
        <v>400000</v>
      </c>
      <c r="D192" s="66">
        <f t="shared" si="11"/>
        <v>168240.06</v>
      </c>
      <c r="E192" s="71"/>
      <c r="F192" s="72"/>
    </row>
    <row r="193" spans="1:7" hidden="1" x14ac:dyDescent="0.25">
      <c r="A193" s="168">
        <v>299</v>
      </c>
      <c r="B193" s="61" t="s">
        <v>44</v>
      </c>
      <c r="C193" s="66">
        <f t="shared" si="11"/>
        <v>300000</v>
      </c>
      <c r="D193" s="66">
        <f t="shared" si="11"/>
        <v>88393.9</v>
      </c>
      <c r="E193" s="71"/>
      <c r="F193" s="72"/>
    </row>
    <row r="194" spans="1:7" hidden="1" x14ac:dyDescent="0.25">
      <c r="A194" s="168">
        <v>323</v>
      </c>
      <c r="B194" s="61" t="s">
        <v>76</v>
      </c>
      <c r="C194" s="66">
        <f t="shared" si="11"/>
        <v>15417467.76</v>
      </c>
      <c r="D194" s="66">
        <f t="shared" si="11"/>
        <v>0</v>
      </c>
      <c r="E194" s="71"/>
      <c r="F194" s="72"/>
    </row>
    <row r="195" spans="1:7" ht="15.75" hidden="1" x14ac:dyDescent="0.3">
      <c r="A195" s="78"/>
      <c r="B195" s="54" t="s">
        <v>77</v>
      </c>
      <c r="C195" s="56">
        <f>SUM(C173:C194)</f>
        <v>53247404.869999997</v>
      </c>
      <c r="D195" s="56">
        <f>SUM(D173:D194)</f>
        <v>14662906.65</v>
      </c>
    </row>
    <row r="196" spans="1:7" ht="15.75" hidden="1" x14ac:dyDescent="0.3">
      <c r="A196" s="78"/>
      <c r="B196" s="54" t="s">
        <v>66</v>
      </c>
      <c r="C196" s="56">
        <f>+C195+C170</f>
        <v>88477536.460000008</v>
      </c>
      <c r="D196" s="56">
        <f>D195+D170</f>
        <v>49366328.119999997</v>
      </c>
      <c r="E196" s="71"/>
      <c r="F196" s="71"/>
      <c r="G196" s="71"/>
    </row>
    <row r="197" spans="1:7" hidden="1" x14ac:dyDescent="0.25">
      <c r="A197" s="64"/>
    </row>
    <row r="198" spans="1:7" hidden="1" x14ac:dyDescent="0.25">
      <c r="A198" s="64"/>
    </row>
    <row r="199" spans="1:7" ht="15.75" hidden="1" x14ac:dyDescent="0.3">
      <c r="A199" s="64"/>
      <c r="B199" s="137"/>
      <c r="C199" s="79"/>
      <c r="D199" s="80"/>
    </row>
    <row r="200" spans="1:7" ht="15.75" hidden="1" x14ac:dyDescent="0.3">
      <c r="B200" s="137"/>
      <c r="C200" s="79"/>
      <c r="D200" s="80"/>
    </row>
    <row r="201" spans="1:7" ht="15.75" hidden="1" x14ac:dyDescent="0.3">
      <c r="B201" s="137"/>
      <c r="C201" s="79"/>
      <c r="D201" s="80"/>
    </row>
    <row r="202" spans="1:7" ht="15.75" x14ac:dyDescent="0.3">
      <c r="B202" s="137"/>
      <c r="C202" s="79"/>
      <c r="D202" s="80"/>
    </row>
    <row r="203" spans="1:7" ht="15.75" x14ac:dyDescent="0.3">
      <c r="B203" s="137"/>
      <c r="C203" s="79"/>
      <c r="D203" s="80"/>
    </row>
    <row r="204" spans="1:7" ht="15.75" x14ac:dyDescent="0.3">
      <c r="B204" s="137"/>
      <c r="C204" s="79"/>
      <c r="D204" s="80"/>
    </row>
    <row r="205" spans="1:7" ht="15.75" x14ac:dyDescent="0.3">
      <c r="B205" s="137"/>
      <c r="C205" s="79"/>
      <c r="D205" s="80"/>
    </row>
    <row r="206" spans="1:7" ht="15.75" x14ac:dyDescent="0.3">
      <c r="B206" s="137"/>
      <c r="C206" s="79"/>
      <c r="D206" s="80"/>
    </row>
    <row r="207" spans="1:7" ht="15.75" x14ac:dyDescent="0.3">
      <c r="B207" s="137"/>
      <c r="C207" s="79"/>
      <c r="D207" s="80"/>
    </row>
    <row r="208" spans="1:7" x14ac:dyDescent="0.25">
      <c r="B208" s="49"/>
      <c r="C208" s="81"/>
      <c r="D208" s="169"/>
    </row>
    <row r="212" spans="2:12" x14ac:dyDescent="0.25">
      <c r="B212" s="82" t="s">
        <v>81</v>
      </c>
      <c r="D212" t="s">
        <v>164</v>
      </c>
      <c r="G212" s="49" t="s">
        <v>168</v>
      </c>
      <c r="I212" t="s">
        <v>169</v>
      </c>
    </row>
    <row r="213" spans="2:12" x14ac:dyDescent="0.25">
      <c r="D213" s="197" t="s">
        <v>165</v>
      </c>
      <c r="E213" s="197"/>
      <c r="F213" s="197"/>
      <c r="G213" s="49"/>
      <c r="H213" s="49"/>
      <c r="I213" s="49" t="s">
        <v>152</v>
      </c>
      <c r="J213" s="49"/>
      <c r="K213" s="49"/>
      <c r="L213" s="49"/>
    </row>
    <row r="214" spans="2:12" x14ac:dyDescent="0.25">
      <c r="D214" s="197" t="s">
        <v>166</v>
      </c>
      <c r="E214" s="197"/>
      <c r="F214" s="197"/>
      <c r="G214" s="49"/>
      <c r="H214" s="49"/>
      <c r="I214" s="49" t="s">
        <v>153</v>
      </c>
      <c r="J214" s="49"/>
      <c r="K214" s="49"/>
      <c r="L214" s="49"/>
    </row>
    <row r="215" spans="2:12" x14ac:dyDescent="0.25">
      <c r="D215" s="83"/>
      <c r="E215" s="83"/>
      <c r="H215" s="49"/>
      <c r="I215" s="49"/>
      <c r="J215" s="49"/>
    </row>
    <row r="216" spans="2:12" x14ac:dyDescent="0.25">
      <c r="B216" s="82" t="s">
        <v>82</v>
      </c>
      <c r="D216" s="49" t="s">
        <v>205</v>
      </c>
      <c r="H216" s="84"/>
      <c r="I216" s="84"/>
      <c r="J216" s="84"/>
      <c r="K216" s="198"/>
      <c r="L216" s="198"/>
    </row>
  </sheetData>
  <mergeCells count="27">
    <mergeCell ref="C168:D168"/>
    <mergeCell ref="D213:F213"/>
    <mergeCell ref="D214:F214"/>
    <mergeCell ref="K216:L216"/>
    <mergeCell ref="A110:L110"/>
    <mergeCell ref="C111:D111"/>
    <mergeCell ref="E111:F111"/>
    <mergeCell ref="G111:H111"/>
    <mergeCell ref="I111:J111"/>
    <mergeCell ref="K111:L111"/>
    <mergeCell ref="N15:O15"/>
    <mergeCell ref="P15:Q15"/>
    <mergeCell ref="R15:S15"/>
    <mergeCell ref="A59:L59"/>
    <mergeCell ref="C60:D60"/>
    <mergeCell ref="E60:F60"/>
    <mergeCell ref="G60:H60"/>
    <mergeCell ref="I60:J60"/>
    <mergeCell ref="K8:L8"/>
    <mergeCell ref="A10:L10"/>
    <mergeCell ref="A11:L11"/>
    <mergeCell ref="A12:L12"/>
    <mergeCell ref="A14:L14"/>
    <mergeCell ref="C15:D15"/>
    <mergeCell ref="E15:F15"/>
    <mergeCell ref="G15:H15"/>
    <mergeCell ref="I15:J15"/>
  </mergeCells>
  <hyperlinks>
    <hyperlink ref="A12" r:id="rId1" xr:uid="{198C6D2D-BE68-4674-B24C-5463B445677D}"/>
  </hyperlinks>
  <pageMargins left="0" right="0" top="0" bottom="0" header="0" footer="0"/>
  <pageSetup scale="70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46906-BC33-4D47-810F-6FCC42B73A7D}">
  <dimension ref="A7:J246"/>
  <sheetViews>
    <sheetView topLeftCell="A228" workbookViewId="0">
      <selection activeCell="B62" sqref="B62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48" t="s">
        <v>53</v>
      </c>
      <c r="I8" s="188" t="s">
        <v>157</v>
      </c>
      <c r="J8" s="189"/>
    </row>
    <row r="9" spans="1:10" ht="5.25" customHeight="1" x14ac:dyDescent="0.25"/>
    <row r="10" spans="1:10" x14ac:dyDescent="0.25">
      <c r="A10" s="190" t="s">
        <v>0</v>
      </c>
      <c r="B10" s="190"/>
      <c r="C10" s="190"/>
      <c r="D10" s="190"/>
      <c r="E10" s="190"/>
      <c r="F10" s="190"/>
      <c r="G10" s="190"/>
      <c r="H10" s="190"/>
      <c r="I10" s="190"/>
      <c r="J10" s="190"/>
    </row>
    <row r="11" spans="1:10" x14ac:dyDescent="0.25">
      <c r="A11" s="191" t="s">
        <v>54</v>
      </c>
      <c r="B11" s="191"/>
      <c r="C11" s="191"/>
      <c r="D11" s="191"/>
      <c r="E11" s="191"/>
      <c r="F11" s="191"/>
      <c r="G11" s="191"/>
      <c r="H11" s="191"/>
      <c r="I11" s="191"/>
      <c r="J11" s="191"/>
    </row>
    <row r="12" spans="1:10" x14ac:dyDescent="0.25">
      <c r="A12" s="192" t="s">
        <v>55</v>
      </c>
      <c r="B12" s="191"/>
      <c r="C12" s="191"/>
      <c r="D12" s="191"/>
      <c r="E12" s="191"/>
      <c r="F12" s="191"/>
      <c r="G12" s="191"/>
      <c r="H12" s="191"/>
      <c r="I12" s="191"/>
      <c r="J12" s="191"/>
    </row>
    <row r="13" spans="1:10" ht="4.5" customHeight="1" x14ac:dyDescent="0.25">
      <c r="A13" s="137"/>
      <c r="B13" s="137"/>
      <c r="C13" s="137"/>
      <c r="D13" s="137"/>
      <c r="E13" s="137"/>
      <c r="F13" s="137"/>
      <c r="G13" s="137"/>
      <c r="H13" s="137"/>
      <c r="I13" s="137"/>
      <c r="J13" s="137"/>
    </row>
    <row r="14" spans="1:10" ht="16.5" hidden="1" thickBot="1" x14ac:dyDescent="0.3">
      <c r="A14" s="205" t="s">
        <v>83</v>
      </c>
      <c r="B14" s="205"/>
      <c r="C14" s="205"/>
      <c r="D14" s="205"/>
      <c r="E14" s="205"/>
      <c r="F14" s="205"/>
      <c r="G14" s="205"/>
      <c r="H14" s="205"/>
      <c r="I14" s="205"/>
      <c r="J14" s="205"/>
    </row>
    <row r="15" spans="1:10" ht="30.75" hidden="1" customHeight="1" thickBot="1" x14ac:dyDescent="0.35">
      <c r="A15" s="51" t="s">
        <v>56</v>
      </c>
      <c r="B15" s="52" t="s">
        <v>70</v>
      </c>
      <c r="C15" s="202" t="s">
        <v>1</v>
      </c>
      <c r="D15" s="203"/>
      <c r="E15" s="202" t="s">
        <v>2</v>
      </c>
      <c r="F15" s="204"/>
      <c r="G15" s="202" t="s">
        <v>3</v>
      </c>
      <c r="H15" s="203"/>
      <c r="I15" s="202" t="s">
        <v>4</v>
      </c>
      <c r="J15" s="203"/>
    </row>
    <row r="16" spans="1:10" ht="15.75" hidden="1" x14ac:dyDescent="0.3">
      <c r="A16" s="85"/>
      <c r="B16" s="54"/>
      <c r="C16" s="65" t="s">
        <v>79</v>
      </c>
      <c r="D16" s="65" t="s">
        <v>80</v>
      </c>
      <c r="E16" s="65" t="s">
        <v>79</v>
      </c>
      <c r="F16" s="65" t="s">
        <v>80</v>
      </c>
      <c r="G16" s="65" t="s">
        <v>79</v>
      </c>
      <c r="H16" s="65" t="s">
        <v>80</v>
      </c>
      <c r="I16" s="65" t="s">
        <v>79</v>
      </c>
      <c r="J16" s="65" t="s">
        <v>80</v>
      </c>
    </row>
    <row r="17" spans="1:10" ht="15.75" hidden="1" x14ac:dyDescent="0.3">
      <c r="A17" s="86"/>
      <c r="B17" s="54" t="s">
        <v>59</v>
      </c>
      <c r="C17" s="56">
        <v>1764858.42</v>
      </c>
      <c r="D17" s="56">
        <v>1492317.42</v>
      </c>
      <c r="E17" s="56">
        <v>1764858.42</v>
      </c>
      <c r="F17" s="56">
        <v>1792563.63</v>
      </c>
      <c r="G17" s="56">
        <v>1764858.42</v>
      </c>
      <c r="H17" s="56">
        <v>1578007.92</v>
      </c>
      <c r="I17" s="56">
        <v>1764858.42</v>
      </c>
      <c r="J17" s="56">
        <v>1803793.55</v>
      </c>
    </row>
    <row r="18" spans="1:10" ht="15.75" hidden="1" x14ac:dyDescent="0.3">
      <c r="A18" s="73"/>
      <c r="B18" s="54"/>
      <c r="C18" s="74"/>
      <c r="D18" s="73"/>
      <c r="E18" s="87"/>
      <c r="F18" s="87"/>
      <c r="G18" s="73"/>
      <c r="H18" s="87"/>
      <c r="I18" s="73"/>
      <c r="J18" s="87"/>
    </row>
    <row r="19" spans="1:10" ht="15.75" hidden="1" x14ac:dyDescent="0.3">
      <c r="A19" s="73"/>
      <c r="B19" s="54" t="s">
        <v>75</v>
      </c>
      <c r="C19" s="56">
        <f t="shared" ref="C19:J19" si="0">+C27+C43</f>
        <v>2818474.9200000004</v>
      </c>
      <c r="D19" s="56">
        <f t="shared" si="0"/>
        <v>0</v>
      </c>
      <c r="E19" s="56">
        <f t="shared" si="0"/>
        <v>2818474.9200000004</v>
      </c>
      <c r="F19" s="56">
        <f t="shared" si="0"/>
        <v>67111.01999999999</v>
      </c>
      <c r="G19" s="56">
        <f t="shared" si="0"/>
        <v>2818474.9200000004</v>
      </c>
      <c r="H19" s="56">
        <f t="shared" si="0"/>
        <v>58543.64</v>
      </c>
      <c r="I19" s="56">
        <f t="shared" si="0"/>
        <v>2818474.9200000004</v>
      </c>
      <c r="J19" s="56">
        <f t="shared" si="0"/>
        <v>3743927.3</v>
      </c>
    </row>
    <row r="20" spans="1:10" hidden="1" x14ac:dyDescent="0.25">
      <c r="A20" s="88"/>
      <c r="B20" s="61" t="s">
        <v>22</v>
      </c>
      <c r="C20" s="66">
        <v>62500</v>
      </c>
      <c r="D20" s="66"/>
      <c r="E20" s="66">
        <v>62500</v>
      </c>
      <c r="F20" s="66">
        <v>56112.02</v>
      </c>
      <c r="G20" s="66">
        <v>62500</v>
      </c>
      <c r="H20" s="66"/>
      <c r="I20" s="66">
        <v>62500</v>
      </c>
      <c r="J20" s="66">
        <v>68083.009999999995</v>
      </c>
    </row>
    <row r="21" spans="1:10" hidden="1" x14ac:dyDescent="0.25">
      <c r="A21" s="88"/>
      <c r="B21" s="61" t="s">
        <v>23</v>
      </c>
      <c r="C21" s="66">
        <v>7500</v>
      </c>
      <c r="D21" s="66"/>
      <c r="E21" s="66">
        <v>7500</v>
      </c>
      <c r="F21" s="66">
        <v>10999</v>
      </c>
      <c r="G21" s="66">
        <v>7500</v>
      </c>
      <c r="H21" s="66">
        <v>11011</v>
      </c>
      <c r="I21" s="66">
        <v>7500</v>
      </c>
      <c r="J21" s="66">
        <v>10992</v>
      </c>
    </row>
    <row r="22" spans="1:10" hidden="1" x14ac:dyDescent="0.25">
      <c r="A22" s="88"/>
      <c r="B22" s="61" t="s">
        <v>24</v>
      </c>
      <c r="C22" s="66">
        <v>8133.97</v>
      </c>
      <c r="D22" s="66"/>
      <c r="E22" s="66">
        <v>8133.97</v>
      </c>
      <c r="F22" s="66"/>
      <c r="G22" s="66">
        <v>8133.97</v>
      </c>
      <c r="H22" s="66"/>
      <c r="I22" s="66">
        <v>8133.97</v>
      </c>
      <c r="J22" s="66">
        <v>4358</v>
      </c>
    </row>
    <row r="23" spans="1:10" hidden="1" x14ac:dyDescent="0.25">
      <c r="A23" s="88"/>
      <c r="B23" s="61" t="s">
        <v>25</v>
      </c>
      <c r="C23" s="66">
        <v>33333.33</v>
      </c>
      <c r="D23" s="66"/>
      <c r="E23" s="66">
        <v>33333.33</v>
      </c>
      <c r="F23" s="66"/>
      <c r="G23" s="66">
        <v>33333.33</v>
      </c>
      <c r="H23" s="66"/>
      <c r="I23" s="66">
        <v>33333.33</v>
      </c>
      <c r="J23" s="66">
        <v>45020</v>
      </c>
    </row>
    <row r="24" spans="1:10" hidden="1" x14ac:dyDescent="0.25">
      <c r="A24" s="88"/>
      <c r="B24" s="61" t="s">
        <v>28</v>
      </c>
      <c r="C24" s="66">
        <v>165141.75</v>
      </c>
      <c r="D24" s="66"/>
      <c r="E24" s="66">
        <v>165141.75</v>
      </c>
      <c r="F24" s="66"/>
      <c r="G24" s="66">
        <v>165141.75</v>
      </c>
      <c r="H24" s="66">
        <v>1000</v>
      </c>
      <c r="I24" s="66">
        <v>165141.75</v>
      </c>
      <c r="J24" s="66">
        <v>26842.86</v>
      </c>
    </row>
    <row r="25" spans="1:10" hidden="1" x14ac:dyDescent="0.25">
      <c r="A25" s="88"/>
      <c r="B25" s="61" t="s">
        <v>29</v>
      </c>
      <c r="C25" s="66">
        <v>40000</v>
      </c>
      <c r="D25" s="66"/>
      <c r="E25" s="66">
        <v>40000</v>
      </c>
      <c r="F25" s="66"/>
      <c r="G25" s="66">
        <v>40000</v>
      </c>
      <c r="H25" s="66"/>
      <c r="I25" s="66">
        <v>40000</v>
      </c>
      <c r="J25" s="66">
        <v>76240</v>
      </c>
    </row>
    <row r="26" spans="1:10" hidden="1" x14ac:dyDescent="0.25">
      <c r="A26" s="88"/>
      <c r="B26" s="61" t="s">
        <v>30</v>
      </c>
      <c r="C26" s="66">
        <v>26305.03</v>
      </c>
      <c r="D26" s="66"/>
      <c r="E26" s="66">
        <v>26305.03</v>
      </c>
      <c r="F26" s="66"/>
      <c r="G26" s="66">
        <v>26305.03</v>
      </c>
      <c r="H26" s="66">
        <v>46532.639999999999</v>
      </c>
      <c r="I26" s="66">
        <v>26305.03</v>
      </c>
      <c r="J26" s="66">
        <v>55063.68</v>
      </c>
    </row>
    <row r="27" spans="1:10" ht="16.5" hidden="1" thickBot="1" x14ac:dyDescent="0.35">
      <c r="A27" s="88"/>
      <c r="B27" s="89" t="s">
        <v>84</v>
      </c>
      <c r="C27" s="90">
        <f t="shared" ref="C27:J27" si="1">SUM(C20:C26)</f>
        <v>342914.07999999996</v>
      </c>
      <c r="D27" s="90">
        <f t="shared" si="1"/>
        <v>0</v>
      </c>
      <c r="E27" s="90">
        <f t="shared" si="1"/>
        <v>342914.07999999996</v>
      </c>
      <c r="F27" s="90">
        <f t="shared" si="1"/>
        <v>67111.01999999999</v>
      </c>
      <c r="G27" s="90">
        <f t="shared" si="1"/>
        <v>342914.07999999996</v>
      </c>
      <c r="H27" s="90">
        <f t="shared" si="1"/>
        <v>58543.64</v>
      </c>
      <c r="I27" s="90">
        <f t="shared" si="1"/>
        <v>342914.07999999996</v>
      </c>
      <c r="J27" s="90">
        <f t="shared" si="1"/>
        <v>286599.55</v>
      </c>
    </row>
    <row r="28" spans="1:10" ht="15.75" hidden="1" x14ac:dyDescent="0.3">
      <c r="A28" s="88"/>
      <c r="B28" s="91" t="s">
        <v>85</v>
      </c>
      <c r="C28" s="67"/>
      <c r="D28" s="67"/>
      <c r="E28" s="67"/>
      <c r="F28" s="67"/>
      <c r="G28" s="67"/>
      <c r="H28" s="67"/>
      <c r="I28" s="67"/>
      <c r="J28" s="67"/>
    </row>
    <row r="29" spans="1:10" hidden="1" x14ac:dyDescent="0.25">
      <c r="A29" s="88"/>
      <c r="B29" s="61" t="s">
        <v>31</v>
      </c>
      <c r="C29" s="66">
        <v>60936.45</v>
      </c>
      <c r="D29" s="66"/>
      <c r="E29" s="66">
        <v>60936.45</v>
      </c>
      <c r="F29" s="66"/>
      <c r="G29" s="66">
        <v>60936.45</v>
      </c>
      <c r="H29" s="66"/>
      <c r="I29" s="66">
        <v>60936.45</v>
      </c>
      <c r="J29" s="66">
        <v>202940.25</v>
      </c>
    </row>
    <row r="30" spans="1:10" hidden="1" x14ac:dyDescent="0.25">
      <c r="A30" s="88"/>
      <c r="B30" s="61" t="s">
        <v>32</v>
      </c>
      <c r="C30" s="66">
        <v>600</v>
      </c>
      <c r="D30" s="66"/>
      <c r="E30" s="66">
        <v>600</v>
      </c>
      <c r="F30" s="66"/>
      <c r="G30" s="66">
        <v>600</v>
      </c>
      <c r="H30" s="66"/>
      <c r="I30" s="66">
        <v>600</v>
      </c>
      <c r="J30" s="66"/>
    </row>
    <row r="31" spans="1:10" hidden="1" x14ac:dyDescent="0.25">
      <c r="A31" s="88"/>
      <c r="B31" s="61" t="s">
        <v>86</v>
      </c>
      <c r="C31" s="66">
        <v>945.42</v>
      </c>
      <c r="D31" s="66"/>
      <c r="E31" s="66">
        <v>945.42</v>
      </c>
      <c r="F31" s="66"/>
      <c r="G31" s="66">
        <v>945.42</v>
      </c>
      <c r="H31" s="66"/>
      <c r="I31" s="66">
        <v>945.42</v>
      </c>
      <c r="J31" s="66"/>
    </row>
    <row r="32" spans="1:10" hidden="1" x14ac:dyDescent="0.25">
      <c r="A32" s="88"/>
      <c r="B32" s="61" t="s">
        <v>33</v>
      </c>
      <c r="C32" s="66">
        <v>169652.57</v>
      </c>
      <c r="D32" s="66"/>
      <c r="E32" s="66">
        <v>169652.57</v>
      </c>
      <c r="F32" s="66"/>
      <c r="G32" s="66">
        <v>169652.57</v>
      </c>
      <c r="H32" s="66"/>
      <c r="I32" s="66">
        <v>169652.57</v>
      </c>
      <c r="J32" s="66">
        <v>178282.05</v>
      </c>
    </row>
    <row r="33" spans="1:10" hidden="1" x14ac:dyDescent="0.25">
      <c r="A33" s="88"/>
      <c r="B33" s="61" t="s">
        <v>34</v>
      </c>
      <c r="C33" s="66">
        <v>912</v>
      </c>
      <c r="D33" s="66"/>
      <c r="E33" s="66">
        <v>912</v>
      </c>
      <c r="F33" s="66"/>
      <c r="G33" s="66">
        <v>912</v>
      </c>
      <c r="H33" s="66"/>
      <c r="I33" s="66">
        <v>912</v>
      </c>
      <c r="J33" s="66"/>
    </row>
    <row r="34" spans="1:10" hidden="1" x14ac:dyDescent="0.25">
      <c r="A34" s="88"/>
      <c r="B34" s="61" t="s">
        <v>35</v>
      </c>
      <c r="C34" s="66">
        <v>427229.65</v>
      </c>
      <c r="D34" s="66"/>
      <c r="E34" s="66">
        <v>427229.65</v>
      </c>
      <c r="F34" s="66"/>
      <c r="G34" s="66">
        <v>427229.65</v>
      </c>
      <c r="H34" s="66"/>
      <c r="I34" s="66">
        <v>427229.65</v>
      </c>
      <c r="J34" s="66">
        <v>1425199.8</v>
      </c>
    </row>
    <row r="35" spans="1:10" hidden="1" x14ac:dyDescent="0.25">
      <c r="A35" s="88"/>
      <c r="B35" s="61" t="s">
        <v>36</v>
      </c>
      <c r="C35" s="66">
        <v>100</v>
      </c>
      <c r="D35" s="66"/>
      <c r="E35" s="66">
        <v>100</v>
      </c>
      <c r="F35" s="66"/>
      <c r="G35" s="66">
        <v>100</v>
      </c>
      <c r="H35" s="66"/>
      <c r="I35" s="66">
        <v>100</v>
      </c>
      <c r="J35" s="66"/>
    </row>
    <row r="36" spans="1:10" hidden="1" x14ac:dyDescent="0.25">
      <c r="A36" s="88"/>
      <c r="B36" s="61" t="s">
        <v>37</v>
      </c>
      <c r="C36" s="66">
        <v>13579.7</v>
      </c>
      <c r="D36" s="66"/>
      <c r="E36" s="66">
        <v>13579.7</v>
      </c>
      <c r="F36" s="66"/>
      <c r="G36" s="66">
        <v>13579.7</v>
      </c>
      <c r="H36" s="66"/>
      <c r="I36" s="66">
        <v>13579.7</v>
      </c>
      <c r="J36" s="66">
        <v>75162.240000000005</v>
      </c>
    </row>
    <row r="37" spans="1:10" hidden="1" x14ac:dyDescent="0.25">
      <c r="A37" s="88"/>
      <c r="B37" s="61" t="s">
        <v>39</v>
      </c>
      <c r="C37" s="66">
        <v>310</v>
      </c>
      <c r="D37" s="66"/>
      <c r="E37" s="66">
        <v>310</v>
      </c>
      <c r="F37" s="66"/>
      <c r="G37" s="66">
        <v>310</v>
      </c>
      <c r="H37" s="66"/>
      <c r="I37" s="66">
        <v>310</v>
      </c>
      <c r="J37" s="66"/>
    </row>
    <row r="38" spans="1:10" hidden="1" x14ac:dyDescent="0.25">
      <c r="A38" s="88"/>
      <c r="B38" s="61" t="s">
        <v>40</v>
      </c>
      <c r="C38" s="66">
        <v>10809.43</v>
      </c>
      <c r="D38" s="66"/>
      <c r="E38" s="66">
        <v>10809.43</v>
      </c>
      <c r="F38" s="66"/>
      <c r="G38" s="66">
        <v>10809.43</v>
      </c>
      <c r="H38" s="66"/>
      <c r="I38" s="66">
        <v>10809.43</v>
      </c>
      <c r="J38" s="66">
        <v>14528.6</v>
      </c>
    </row>
    <row r="39" spans="1:10" hidden="1" x14ac:dyDescent="0.25">
      <c r="A39" s="88"/>
      <c r="B39" s="61" t="s">
        <v>41</v>
      </c>
      <c r="C39" s="66">
        <v>1780006.32</v>
      </c>
      <c r="D39" s="66"/>
      <c r="E39" s="66">
        <v>1780006.32</v>
      </c>
      <c r="F39" s="66"/>
      <c r="G39" s="66">
        <v>1780006.32</v>
      </c>
      <c r="H39" s="66"/>
      <c r="I39" s="66">
        <v>1780006.32</v>
      </c>
      <c r="J39" s="66">
        <v>1545914.81</v>
      </c>
    </row>
    <row r="40" spans="1:10" hidden="1" x14ac:dyDescent="0.25">
      <c r="A40" s="88"/>
      <c r="B40" s="61" t="s">
        <v>42</v>
      </c>
      <c r="C40" s="66">
        <v>2208.6999999999998</v>
      </c>
      <c r="D40" s="66"/>
      <c r="E40" s="66">
        <v>2208.6999999999998</v>
      </c>
      <c r="F40" s="66"/>
      <c r="G40" s="66">
        <v>2208.6999999999998</v>
      </c>
      <c r="H40" s="66"/>
      <c r="I40" s="66">
        <v>2208.6999999999998</v>
      </c>
      <c r="J40" s="66">
        <v>15300</v>
      </c>
    </row>
    <row r="41" spans="1:10" hidden="1" x14ac:dyDescent="0.25">
      <c r="A41" s="88"/>
      <c r="B41" s="61" t="s">
        <v>43</v>
      </c>
      <c r="C41" s="66">
        <v>8105.1</v>
      </c>
      <c r="D41" s="66"/>
      <c r="E41" s="66">
        <v>8105.1</v>
      </c>
      <c r="F41" s="66"/>
      <c r="G41" s="66">
        <v>8105.1</v>
      </c>
      <c r="H41" s="66"/>
      <c r="I41" s="66">
        <v>8105.1</v>
      </c>
      <c r="J41" s="66"/>
    </row>
    <row r="42" spans="1:10" hidden="1" x14ac:dyDescent="0.25">
      <c r="A42" s="88"/>
      <c r="B42" s="61" t="s">
        <v>44</v>
      </c>
      <c r="C42" s="66">
        <v>165.5</v>
      </c>
      <c r="D42" s="66"/>
      <c r="E42" s="66">
        <v>165.5</v>
      </c>
      <c r="F42" s="66"/>
      <c r="G42" s="66">
        <v>165.5</v>
      </c>
      <c r="H42" s="66"/>
      <c r="I42" s="66">
        <v>165.5</v>
      </c>
      <c r="J42" s="66"/>
    </row>
    <row r="43" spans="1:10" ht="16.5" hidden="1" thickBot="1" x14ac:dyDescent="0.35">
      <c r="A43" s="88"/>
      <c r="B43" s="63" t="s">
        <v>46</v>
      </c>
      <c r="C43" s="90">
        <f t="shared" ref="C43:J43" si="2">SUM(C29:C42)</f>
        <v>2475560.8400000003</v>
      </c>
      <c r="D43" s="90">
        <f t="shared" si="2"/>
        <v>0</v>
      </c>
      <c r="E43" s="90">
        <f t="shared" si="2"/>
        <v>2475560.8400000003</v>
      </c>
      <c r="F43" s="90">
        <f t="shared" si="2"/>
        <v>0</v>
      </c>
      <c r="G43" s="90">
        <f t="shared" si="2"/>
        <v>2475560.8400000003</v>
      </c>
      <c r="H43" s="90">
        <f t="shared" si="2"/>
        <v>0</v>
      </c>
      <c r="I43" s="90">
        <f t="shared" si="2"/>
        <v>2475560.8400000003</v>
      </c>
      <c r="J43" s="90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05" t="s">
        <v>87</v>
      </c>
      <c r="B46" s="205"/>
      <c r="C46" s="205"/>
      <c r="D46" s="205"/>
      <c r="E46" s="205"/>
      <c r="F46" s="205"/>
      <c r="G46" s="205"/>
      <c r="H46" s="205"/>
      <c r="I46" s="205"/>
      <c r="J46" s="205"/>
    </row>
    <row r="47" spans="1:10" ht="28.5" hidden="1" customHeight="1" x14ac:dyDescent="0.25">
      <c r="A47" s="92" t="s">
        <v>56</v>
      </c>
      <c r="B47" s="93" t="s">
        <v>88</v>
      </c>
      <c r="C47" s="199" t="s">
        <v>89</v>
      </c>
      <c r="D47" s="200"/>
      <c r="E47" s="199" t="s">
        <v>90</v>
      </c>
      <c r="F47" s="201"/>
      <c r="G47" s="138" t="s">
        <v>91</v>
      </c>
      <c r="H47" s="139"/>
      <c r="I47" s="139"/>
      <c r="J47" s="139"/>
    </row>
    <row r="48" spans="1:10" hidden="1" x14ac:dyDescent="0.25">
      <c r="A48" s="140"/>
      <c r="B48" s="94" t="s">
        <v>92</v>
      </c>
      <c r="C48" s="140" t="s">
        <v>93</v>
      </c>
      <c r="D48" s="140" t="s">
        <v>94</v>
      </c>
      <c r="E48" s="140" t="s">
        <v>93</v>
      </c>
      <c r="F48" s="140" t="s">
        <v>94</v>
      </c>
      <c r="G48" s="140" t="s">
        <v>93</v>
      </c>
      <c r="H48" s="140" t="s">
        <v>94</v>
      </c>
      <c r="I48" s="140"/>
      <c r="J48" s="140"/>
    </row>
    <row r="49" spans="1:10" hidden="1" x14ac:dyDescent="0.25">
      <c r="A49" s="95"/>
      <c r="B49" s="95"/>
      <c r="C49" s="95"/>
      <c r="D49" s="95"/>
      <c r="E49" s="95"/>
      <c r="F49" s="95"/>
      <c r="G49" s="95"/>
      <c r="H49" s="95"/>
      <c r="I49" s="95"/>
      <c r="J49" s="95"/>
    </row>
    <row r="50" spans="1:10" hidden="1" x14ac:dyDescent="0.25">
      <c r="A50" s="95"/>
      <c r="B50" s="95"/>
      <c r="C50" s="95"/>
      <c r="D50" s="95"/>
      <c r="E50" s="95"/>
      <c r="F50" s="95"/>
      <c r="G50" s="95"/>
      <c r="H50" s="95"/>
      <c r="I50" s="95"/>
      <c r="J50" s="95"/>
    </row>
    <row r="51" spans="1:10" hidden="1" x14ac:dyDescent="0.25">
      <c r="A51" s="95"/>
      <c r="B51" s="94" t="s">
        <v>95</v>
      </c>
      <c r="C51" s="95"/>
      <c r="D51" s="95"/>
      <c r="E51" s="95"/>
      <c r="F51" s="95"/>
      <c r="G51" s="95"/>
      <c r="H51" s="95"/>
      <c r="I51" s="95"/>
      <c r="J51" s="95"/>
    </row>
    <row r="52" spans="1:10" hidden="1" x14ac:dyDescent="0.25">
      <c r="A52" s="95"/>
      <c r="B52" s="95" t="s">
        <v>96</v>
      </c>
      <c r="C52" s="95"/>
      <c r="D52" s="95"/>
      <c r="E52" s="95"/>
      <c r="F52" s="95"/>
      <c r="G52" s="95"/>
      <c r="H52" s="95"/>
      <c r="I52" s="95"/>
      <c r="J52" s="95"/>
    </row>
    <row r="53" spans="1:10" hidden="1" x14ac:dyDescent="0.25">
      <c r="A53" s="95"/>
      <c r="B53" s="95"/>
      <c r="C53" s="95"/>
      <c r="D53" s="95"/>
      <c r="E53" s="95"/>
      <c r="F53" s="95"/>
      <c r="G53" s="95"/>
      <c r="H53" s="95"/>
      <c r="I53" s="95"/>
      <c r="J53" s="95"/>
    </row>
    <row r="54" spans="1:10" hidden="1" x14ac:dyDescent="0.25">
      <c r="A54" s="95"/>
      <c r="B54" s="95"/>
      <c r="C54" s="95"/>
      <c r="D54" s="95"/>
      <c r="E54" s="95"/>
      <c r="F54" s="95"/>
      <c r="G54" s="95"/>
      <c r="H54" s="95"/>
      <c r="I54" s="95"/>
      <c r="J54" s="95"/>
    </row>
    <row r="55" spans="1:10" hidden="1" x14ac:dyDescent="0.25">
      <c r="A55" s="95"/>
      <c r="B55" s="95"/>
      <c r="C55" s="95"/>
      <c r="D55" s="95"/>
      <c r="E55" s="95"/>
      <c r="F55" s="95"/>
      <c r="G55" s="95"/>
      <c r="H55" s="95"/>
      <c r="I55" s="95"/>
      <c r="J55" s="95"/>
    </row>
    <row r="56" spans="1:10" hidden="1" x14ac:dyDescent="0.25">
      <c r="A56" s="95"/>
      <c r="B56" s="95"/>
      <c r="C56" s="95"/>
      <c r="D56" s="95"/>
      <c r="E56" s="95"/>
      <c r="F56" s="95"/>
      <c r="G56" s="95"/>
      <c r="H56" s="95"/>
      <c r="I56" s="95"/>
      <c r="J56" s="95"/>
    </row>
    <row r="57" spans="1:10" hidden="1" x14ac:dyDescent="0.25">
      <c r="A57" s="95"/>
      <c r="B57" s="95"/>
      <c r="C57" s="95"/>
      <c r="D57" s="95"/>
      <c r="E57" s="95"/>
      <c r="F57" s="95"/>
      <c r="G57" s="95"/>
      <c r="H57" s="95"/>
      <c r="I57" s="95"/>
      <c r="J57" s="95"/>
    </row>
    <row r="58" spans="1:10" hidden="1" x14ac:dyDescent="0.25">
      <c r="A58" s="95"/>
      <c r="B58" s="95"/>
      <c r="C58" s="95"/>
      <c r="D58" s="95"/>
      <c r="E58" s="95"/>
      <c r="F58" s="95"/>
      <c r="G58" s="95"/>
      <c r="H58" s="95"/>
      <c r="I58" s="95"/>
      <c r="J58" s="95"/>
    </row>
    <row r="59" spans="1:10" hidden="1" x14ac:dyDescent="0.25">
      <c r="A59" s="95"/>
      <c r="B59" s="95"/>
      <c r="C59" s="95"/>
      <c r="D59" s="95"/>
      <c r="E59" s="95"/>
      <c r="F59" s="95"/>
      <c r="G59" s="95"/>
      <c r="H59" s="95"/>
      <c r="I59" s="95"/>
      <c r="J59" s="95"/>
    </row>
    <row r="60" spans="1:10" hidden="1" x14ac:dyDescent="0.25">
      <c r="A60" s="206" t="s">
        <v>97</v>
      </c>
      <c r="B60" s="206"/>
      <c r="C60" s="95"/>
      <c r="D60" s="95"/>
      <c r="E60" s="95"/>
      <c r="F60" s="95"/>
      <c r="G60" s="95"/>
      <c r="H60" s="95"/>
      <c r="I60" s="95"/>
      <c r="J60" s="95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05" t="s">
        <v>98</v>
      </c>
      <c r="B73" s="205"/>
      <c r="C73" s="205"/>
      <c r="D73" s="205"/>
      <c r="E73" s="205"/>
      <c r="F73" s="205"/>
      <c r="G73" s="205"/>
      <c r="H73" s="205"/>
      <c r="I73" s="205"/>
      <c r="J73" s="205"/>
    </row>
    <row r="74" spans="1:10" ht="16.5" hidden="1" customHeight="1" thickBot="1" x14ac:dyDescent="0.35">
      <c r="A74" s="51" t="s">
        <v>56</v>
      </c>
      <c r="B74" s="52" t="s">
        <v>70</v>
      </c>
      <c r="C74" s="202" t="s">
        <v>50</v>
      </c>
      <c r="D74" s="203"/>
      <c r="E74" s="202" t="s">
        <v>67</v>
      </c>
      <c r="F74" s="204"/>
      <c r="G74" s="202" t="s">
        <v>68</v>
      </c>
      <c r="H74" s="203"/>
      <c r="I74" s="202" t="s">
        <v>69</v>
      </c>
      <c r="J74" s="203"/>
    </row>
    <row r="75" spans="1:10" ht="15.75" hidden="1" x14ac:dyDescent="0.3">
      <c r="A75" s="85"/>
      <c r="B75" s="54"/>
      <c r="C75" s="65" t="s">
        <v>79</v>
      </c>
      <c r="D75" s="65" t="s">
        <v>80</v>
      </c>
      <c r="E75" s="65" t="s">
        <v>79</v>
      </c>
      <c r="F75" s="65" t="s">
        <v>80</v>
      </c>
      <c r="G75" s="65" t="s">
        <v>79</v>
      </c>
      <c r="H75" s="65" t="s">
        <v>80</v>
      </c>
      <c r="I75" s="65" t="s">
        <v>79</v>
      </c>
      <c r="J75" s="65" t="s">
        <v>80</v>
      </c>
    </row>
    <row r="76" spans="1:10" ht="15.75" hidden="1" x14ac:dyDescent="0.3">
      <c r="A76" s="86"/>
      <c r="B76" s="54" t="s">
        <v>59</v>
      </c>
      <c r="C76" s="56">
        <v>1764858.42</v>
      </c>
      <c r="D76" s="56">
        <v>2281196.17</v>
      </c>
      <c r="E76" s="56">
        <v>1764858.42</v>
      </c>
      <c r="F76" s="56">
        <v>1896496.89</v>
      </c>
      <c r="G76" s="56"/>
      <c r="H76" s="56"/>
      <c r="I76" s="56"/>
      <c r="J76" s="56"/>
    </row>
    <row r="77" spans="1:10" ht="15.75" hidden="1" x14ac:dyDescent="0.3">
      <c r="A77" s="73"/>
      <c r="B77" s="54"/>
      <c r="C77" s="73"/>
      <c r="D77" s="73"/>
      <c r="E77" s="73"/>
      <c r="F77" s="87"/>
      <c r="G77" s="87"/>
      <c r="H77" s="87"/>
      <c r="I77" s="87"/>
      <c r="J77" s="87"/>
    </row>
    <row r="78" spans="1:10" ht="15.75" hidden="1" x14ac:dyDescent="0.3">
      <c r="A78" s="73"/>
      <c r="B78" s="54" t="s">
        <v>75</v>
      </c>
      <c r="C78" s="56">
        <f t="shared" ref="C78:J78" si="3">+C86+C102</f>
        <v>2818474.9200000004</v>
      </c>
      <c r="D78" s="56">
        <f t="shared" si="3"/>
        <v>3820610.29</v>
      </c>
      <c r="E78" s="56">
        <f t="shared" si="3"/>
        <v>2818474.9200000004</v>
      </c>
      <c r="F78" s="56">
        <f t="shared" si="3"/>
        <v>2361172.1800000002</v>
      </c>
      <c r="G78" s="56">
        <f t="shared" si="3"/>
        <v>0</v>
      </c>
      <c r="H78" s="56">
        <f t="shared" si="3"/>
        <v>0</v>
      </c>
      <c r="I78" s="56">
        <f t="shared" si="3"/>
        <v>0</v>
      </c>
      <c r="J78" s="56">
        <f t="shared" si="3"/>
        <v>0</v>
      </c>
    </row>
    <row r="79" spans="1:10" hidden="1" x14ac:dyDescent="0.25">
      <c r="A79" s="88"/>
      <c r="B79" s="61" t="s">
        <v>22</v>
      </c>
      <c r="C79" s="66">
        <v>62500</v>
      </c>
      <c r="D79" s="66">
        <v>138609.60999999999</v>
      </c>
      <c r="E79" s="66">
        <v>62500</v>
      </c>
      <c r="F79" s="66"/>
      <c r="G79" s="66"/>
      <c r="H79" s="66"/>
      <c r="I79" s="66"/>
      <c r="J79" s="66"/>
    </row>
    <row r="80" spans="1:10" hidden="1" x14ac:dyDescent="0.25">
      <c r="A80" s="88"/>
      <c r="B80" s="61" t="s">
        <v>23</v>
      </c>
      <c r="C80" s="66">
        <v>7500</v>
      </c>
      <c r="D80" s="66">
        <v>9818.25</v>
      </c>
      <c r="E80" s="66">
        <v>7500</v>
      </c>
      <c r="F80" s="66">
        <v>9560.36</v>
      </c>
      <c r="G80" s="66"/>
      <c r="H80" s="66"/>
      <c r="I80" s="66"/>
      <c r="J80" s="66"/>
    </row>
    <row r="81" spans="1:10" hidden="1" x14ac:dyDescent="0.25">
      <c r="A81" s="88"/>
      <c r="B81" s="61" t="s">
        <v>24</v>
      </c>
      <c r="C81" s="66">
        <v>8133.97</v>
      </c>
      <c r="D81" s="66"/>
      <c r="E81" s="66">
        <v>8133.97</v>
      </c>
      <c r="F81" s="66">
        <v>39787</v>
      </c>
      <c r="G81" s="66"/>
      <c r="H81" s="66"/>
      <c r="I81" s="66"/>
      <c r="J81" s="66"/>
    </row>
    <row r="82" spans="1:10" hidden="1" x14ac:dyDescent="0.25">
      <c r="A82" s="88"/>
      <c r="B82" s="61" t="s">
        <v>25</v>
      </c>
      <c r="C82" s="66">
        <v>33333.33</v>
      </c>
      <c r="D82" s="66">
        <v>19161.8</v>
      </c>
      <c r="E82" s="66">
        <v>33333.33</v>
      </c>
      <c r="F82" s="66"/>
      <c r="G82" s="66"/>
      <c r="H82" s="66"/>
      <c r="I82" s="66"/>
      <c r="J82" s="66"/>
    </row>
    <row r="83" spans="1:10" hidden="1" x14ac:dyDescent="0.25">
      <c r="A83" s="88"/>
      <c r="B83" s="61" t="s">
        <v>28</v>
      </c>
      <c r="C83" s="66">
        <v>165141.75</v>
      </c>
      <c r="D83" s="66">
        <v>4057.14</v>
      </c>
      <c r="E83" s="66">
        <v>165141.75</v>
      </c>
      <c r="F83" s="66">
        <v>184282.78</v>
      </c>
      <c r="G83" s="66"/>
      <c r="H83" s="66"/>
      <c r="I83" s="66"/>
      <c r="J83" s="66"/>
    </row>
    <row r="84" spans="1:10" hidden="1" x14ac:dyDescent="0.25">
      <c r="A84" s="88"/>
      <c r="B84" s="61" t="s">
        <v>29</v>
      </c>
      <c r="C84" s="66">
        <v>40000</v>
      </c>
      <c r="D84" s="66">
        <v>38120</v>
      </c>
      <c r="E84" s="66">
        <v>40000</v>
      </c>
      <c r="F84" s="66">
        <v>38120</v>
      </c>
      <c r="G84" s="66"/>
      <c r="H84" s="66"/>
      <c r="I84" s="66"/>
      <c r="J84" s="66"/>
    </row>
    <row r="85" spans="1:10" hidden="1" x14ac:dyDescent="0.25">
      <c r="A85" s="88"/>
      <c r="B85" s="61" t="s">
        <v>30</v>
      </c>
      <c r="C85" s="66">
        <v>26305.03</v>
      </c>
      <c r="D85" s="66">
        <v>48548.639999999999</v>
      </c>
      <c r="E85" s="66">
        <v>26305.03</v>
      </c>
      <c r="F85" s="66">
        <v>44604</v>
      </c>
      <c r="G85" s="66"/>
      <c r="H85" s="66"/>
      <c r="I85" s="66"/>
      <c r="J85" s="66"/>
    </row>
    <row r="86" spans="1:10" ht="16.5" hidden="1" thickBot="1" x14ac:dyDescent="0.35">
      <c r="A86" s="88"/>
      <c r="B86" s="89" t="s">
        <v>84</v>
      </c>
      <c r="C86" s="90">
        <f t="shared" ref="C86:J86" si="4">SUM(C79:C85)</f>
        <v>342914.07999999996</v>
      </c>
      <c r="D86" s="90">
        <f t="shared" si="4"/>
        <v>258315.44</v>
      </c>
      <c r="E86" s="90">
        <f t="shared" si="4"/>
        <v>342914.07999999996</v>
      </c>
      <c r="F86" s="90">
        <f t="shared" si="4"/>
        <v>316354.14</v>
      </c>
      <c r="G86" s="90">
        <f t="shared" si="4"/>
        <v>0</v>
      </c>
      <c r="H86" s="90">
        <f t="shared" si="4"/>
        <v>0</v>
      </c>
      <c r="I86" s="90">
        <f t="shared" si="4"/>
        <v>0</v>
      </c>
      <c r="J86" s="90">
        <f t="shared" si="4"/>
        <v>0</v>
      </c>
    </row>
    <row r="87" spans="1:10" ht="15.75" hidden="1" x14ac:dyDescent="0.3">
      <c r="A87" s="88"/>
      <c r="B87" s="91" t="s">
        <v>85</v>
      </c>
      <c r="C87" s="67"/>
      <c r="D87" s="67"/>
      <c r="E87" s="67"/>
      <c r="F87" s="67"/>
      <c r="G87" s="67"/>
      <c r="H87" s="67"/>
      <c r="I87" s="67"/>
      <c r="J87" s="67"/>
    </row>
    <row r="88" spans="1:10" hidden="1" x14ac:dyDescent="0.25">
      <c r="A88" s="88"/>
      <c r="B88" s="61" t="s">
        <v>31</v>
      </c>
      <c r="C88" s="66">
        <v>60936.45</v>
      </c>
      <c r="D88" s="66">
        <v>1023</v>
      </c>
      <c r="E88" s="66">
        <v>60936.45</v>
      </c>
      <c r="F88" s="66">
        <v>58023.7</v>
      </c>
      <c r="G88" s="66"/>
      <c r="H88" s="66"/>
      <c r="I88" s="66"/>
      <c r="J88" s="66"/>
    </row>
    <row r="89" spans="1:10" hidden="1" x14ac:dyDescent="0.25">
      <c r="A89" s="88"/>
      <c r="B89" s="61" t="s">
        <v>32</v>
      </c>
      <c r="C89" s="66">
        <v>600</v>
      </c>
      <c r="D89" s="66"/>
      <c r="E89" s="66">
        <v>600</v>
      </c>
      <c r="F89" s="66"/>
      <c r="G89" s="66"/>
      <c r="H89" s="66"/>
      <c r="I89" s="66"/>
      <c r="J89" s="66"/>
    </row>
    <row r="90" spans="1:10" hidden="1" x14ac:dyDescent="0.25">
      <c r="A90" s="88"/>
      <c r="B90" s="61" t="s">
        <v>86</v>
      </c>
      <c r="C90" s="66">
        <v>945.42</v>
      </c>
      <c r="D90" s="66"/>
      <c r="E90" s="66">
        <v>945.42</v>
      </c>
      <c r="F90" s="66"/>
      <c r="G90" s="66"/>
      <c r="H90" s="66"/>
      <c r="I90" s="66"/>
      <c r="J90" s="66"/>
    </row>
    <row r="91" spans="1:10" hidden="1" x14ac:dyDescent="0.25">
      <c r="A91" s="88"/>
      <c r="B91" s="61" t="s">
        <v>33</v>
      </c>
      <c r="C91" s="66">
        <v>169652.57</v>
      </c>
      <c r="D91" s="66">
        <v>181188.84</v>
      </c>
      <c r="E91" s="66">
        <v>169652.57</v>
      </c>
      <c r="F91" s="66">
        <v>66957.58</v>
      </c>
      <c r="G91" s="66"/>
      <c r="H91" s="66"/>
      <c r="I91" s="66"/>
      <c r="J91" s="66"/>
    </row>
    <row r="92" spans="1:10" hidden="1" x14ac:dyDescent="0.25">
      <c r="A92" s="88"/>
      <c r="B92" s="61" t="s">
        <v>34</v>
      </c>
      <c r="C92" s="66">
        <v>912</v>
      </c>
      <c r="D92" s="66"/>
      <c r="E92" s="66">
        <v>912</v>
      </c>
      <c r="F92" s="66"/>
      <c r="G92" s="66"/>
      <c r="H92" s="66"/>
      <c r="I92" s="66"/>
      <c r="J92" s="66"/>
    </row>
    <row r="93" spans="1:10" hidden="1" x14ac:dyDescent="0.25">
      <c r="A93" s="88"/>
      <c r="B93" s="61" t="s">
        <v>35</v>
      </c>
      <c r="C93" s="66">
        <v>427229.65</v>
      </c>
      <c r="D93" s="66">
        <v>535053.32999999996</v>
      </c>
      <c r="E93" s="66">
        <v>427229.65</v>
      </c>
      <c r="F93" s="66">
        <v>261536.69</v>
      </c>
      <c r="G93" s="66"/>
      <c r="H93" s="66"/>
      <c r="I93" s="66"/>
      <c r="J93" s="66"/>
    </row>
    <row r="94" spans="1:10" hidden="1" x14ac:dyDescent="0.25">
      <c r="A94" s="88"/>
      <c r="B94" s="61" t="s">
        <v>36</v>
      </c>
      <c r="C94" s="66">
        <v>100</v>
      </c>
      <c r="D94" s="66"/>
      <c r="E94" s="66">
        <v>100</v>
      </c>
      <c r="F94" s="66"/>
      <c r="G94" s="66"/>
      <c r="H94" s="66"/>
      <c r="I94" s="66"/>
      <c r="J94" s="66"/>
    </row>
    <row r="95" spans="1:10" hidden="1" x14ac:dyDescent="0.25">
      <c r="A95" s="88"/>
      <c r="B95" s="61" t="s">
        <v>37</v>
      </c>
      <c r="C95" s="66">
        <v>13579.7</v>
      </c>
      <c r="D95" s="66">
        <v>6224.76</v>
      </c>
      <c r="E95" s="66">
        <v>13579.7</v>
      </c>
      <c r="F95" s="66">
        <v>6630</v>
      </c>
      <c r="G95" s="66"/>
      <c r="H95" s="66"/>
      <c r="I95" s="66"/>
      <c r="J95" s="66"/>
    </row>
    <row r="96" spans="1:10" hidden="1" x14ac:dyDescent="0.25">
      <c r="A96" s="88"/>
      <c r="B96" s="61" t="s">
        <v>39</v>
      </c>
      <c r="C96" s="66">
        <v>310</v>
      </c>
      <c r="D96" s="66">
        <v>3610</v>
      </c>
      <c r="E96" s="66">
        <v>310</v>
      </c>
      <c r="F96" s="66"/>
      <c r="G96" s="66"/>
      <c r="H96" s="66"/>
      <c r="I96" s="66"/>
      <c r="J96" s="66"/>
    </row>
    <row r="97" spans="1:10" hidden="1" x14ac:dyDescent="0.25">
      <c r="A97" s="88"/>
      <c r="B97" s="61" t="s">
        <v>40</v>
      </c>
      <c r="C97" s="66">
        <v>10809.43</v>
      </c>
      <c r="D97" s="66">
        <v>39404.76</v>
      </c>
      <c r="E97" s="66">
        <v>10809.43</v>
      </c>
      <c r="F97" s="66">
        <v>23463</v>
      </c>
      <c r="G97" s="66"/>
      <c r="H97" s="66"/>
      <c r="I97" s="66"/>
      <c r="J97" s="66"/>
    </row>
    <row r="98" spans="1:10" hidden="1" x14ac:dyDescent="0.25">
      <c r="A98" s="88"/>
      <c r="B98" s="61" t="s">
        <v>41</v>
      </c>
      <c r="C98" s="66">
        <v>1780006.32</v>
      </c>
      <c r="D98" s="66">
        <v>2752150.16</v>
      </c>
      <c r="E98" s="66">
        <v>1780006.32</v>
      </c>
      <c r="F98" s="66">
        <v>1617110.07</v>
      </c>
      <c r="G98" s="66"/>
      <c r="H98" s="66"/>
      <c r="I98" s="66"/>
      <c r="J98" s="66"/>
    </row>
    <row r="99" spans="1:10" hidden="1" x14ac:dyDescent="0.25">
      <c r="A99" s="88"/>
      <c r="B99" s="61" t="s">
        <v>42</v>
      </c>
      <c r="C99" s="66">
        <v>2208.6999999999998</v>
      </c>
      <c r="D99" s="66"/>
      <c r="E99" s="66">
        <v>2208.6999999999998</v>
      </c>
      <c r="F99" s="66">
        <v>11097</v>
      </c>
      <c r="G99" s="66"/>
      <c r="H99" s="66"/>
      <c r="I99" s="66"/>
      <c r="J99" s="66"/>
    </row>
    <row r="100" spans="1:10" hidden="1" x14ac:dyDescent="0.25">
      <c r="A100" s="88"/>
      <c r="B100" s="61" t="s">
        <v>43</v>
      </c>
      <c r="C100" s="66">
        <v>8105.1</v>
      </c>
      <c r="D100" s="66">
        <v>43640</v>
      </c>
      <c r="E100" s="66">
        <v>8105.1</v>
      </c>
      <c r="F100" s="66"/>
      <c r="G100" s="66"/>
      <c r="H100" s="66"/>
      <c r="I100" s="66"/>
      <c r="J100" s="66"/>
    </row>
    <row r="101" spans="1:10" hidden="1" x14ac:dyDescent="0.25">
      <c r="A101" s="88"/>
      <c r="B101" s="61" t="s">
        <v>44</v>
      </c>
      <c r="C101" s="66">
        <v>165.5</v>
      </c>
      <c r="D101" s="66"/>
      <c r="E101" s="66">
        <v>165.5</v>
      </c>
      <c r="F101" s="66"/>
      <c r="G101" s="66"/>
      <c r="H101" s="66"/>
      <c r="I101" s="66"/>
      <c r="J101" s="66"/>
    </row>
    <row r="102" spans="1:10" ht="16.5" hidden="1" thickBot="1" x14ac:dyDescent="0.35">
      <c r="A102" s="88"/>
      <c r="B102" s="63" t="s">
        <v>46</v>
      </c>
      <c r="C102" s="90">
        <f t="shared" ref="C102:J102" si="5">SUM(C88:C101)</f>
        <v>2475560.8400000003</v>
      </c>
      <c r="D102" s="90">
        <f t="shared" si="5"/>
        <v>3562294.85</v>
      </c>
      <c r="E102" s="90">
        <f t="shared" si="5"/>
        <v>2475560.8400000003</v>
      </c>
      <c r="F102" s="90">
        <f t="shared" si="5"/>
        <v>2044818.04</v>
      </c>
      <c r="G102" s="90">
        <f t="shared" si="5"/>
        <v>0</v>
      </c>
      <c r="H102" s="90">
        <f t="shared" si="5"/>
        <v>0</v>
      </c>
      <c r="I102" s="90">
        <f t="shared" si="5"/>
        <v>0</v>
      </c>
      <c r="J102" s="90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05" t="s">
        <v>99</v>
      </c>
      <c r="B123" s="205"/>
      <c r="C123" s="205"/>
      <c r="D123" s="205"/>
      <c r="E123" s="205"/>
      <c r="F123" s="205"/>
      <c r="G123" s="205"/>
      <c r="H123" s="205"/>
      <c r="I123" s="205"/>
      <c r="J123" s="205"/>
    </row>
    <row r="124" spans="1:10" ht="16.5" hidden="1" customHeight="1" thickBot="1" x14ac:dyDescent="0.35">
      <c r="A124" s="51" t="s">
        <v>56</v>
      </c>
      <c r="B124" s="52" t="s">
        <v>70</v>
      </c>
      <c r="C124" s="202" t="s">
        <v>71</v>
      </c>
      <c r="D124" s="203"/>
      <c r="E124" s="202" t="s">
        <v>72</v>
      </c>
      <c r="F124" s="204"/>
      <c r="G124" s="202" t="s">
        <v>73</v>
      </c>
      <c r="H124" s="203"/>
      <c r="I124" s="202" t="s">
        <v>74</v>
      </c>
      <c r="J124" s="203"/>
    </row>
    <row r="125" spans="1:10" ht="15.75" hidden="1" x14ac:dyDescent="0.3">
      <c r="A125" s="85"/>
      <c r="B125" s="54"/>
      <c r="C125" s="65" t="s">
        <v>79</v>
      </c>
      <c r="D125" s="65" t="s">
        <v>80</v>
      </c>
      <c r="E125" s="65" t="s">
        <v>79</v>
      </c>
      <c r="F125" s="65" t="s">
        <v>80</v>
      </c>
      <c r="G125" s="65" t="s">
        <v>79</v>
      </c>
      <c r="H125" s="65" t="s">
        <v>80</v>
      </c>
      <c r="I125" s="65" t="s">
        <v>79</v>
      </c>
      <c r="J125" s="65" t="s">
        <v>80</v>
      </c>
    </row>
    <row r="126" spans="1:10" ht="15.75" hidden="1" x14ac:dyDescent="0.3">
      <c r="A126" s="86"/>
      <c r="B126" s="54" t="s">
        <v>59</v>
      </c>
      <c r="C126" s="56"/>
      <c r="D126" s="56"/>
      <c r="E126" s="56"/>
      <c r="F126" s="56"/>
      <c r="G126" s="56"/>
      <c r="H126" s="56"/>
      <c r="I126" s="56"/>
      <c r="J126" s="56"/>
    </row>
    <row r="127" spans="1:10" ht="15.75" hidden="1" x14ac:dyDescent="0.3">
      <c r="A127" s="73"/>
      <c r="B127" s="54"/>
      <c r="C127" s="87"/>
      <c r="D127" s="74"/>
      <c r="E127" s="87"/>
      <c r="F127" s="87"/>
      <c r="G127" s="87"/>
      <c r="H127" s="87"/>
      <c r="I127" s="87"/>
      <c r="J127" s="87"/>
    </row>
    <row r="128" spans="1:10" ht="15.75" hidden="1" x14ac:dyDescent="0.3">
      <c r="A128" s="73"/>
      <c r="B128" s="54" t="s">
        <v>75</v>
      </c>
      <c r="C128" s="56">
        <f t="shared" ref="C128:J128" si="6">+C136+C152</f>
        <v>0</v>
      </c>
      <c r="D128" s="56">
        <f t="shared" si="6"/>
        <v>0</v>
      </c>
      <c r="E128" s="56">
        <f t="shared" si="6"/>
        <v>0</v>
      </c>
      <c r="F128" s="56">
        <f t="shared" si="6"/>
        <v>0</v>
      </c>
      <c r="G128" s="56">
        <f t="shared" si="6"/>
        <v>0</v>
      </c>
      <c r="H128" s="56">
        <f t="shared" si="6"/>
        <v>0</v>
      </c>
      <c r="I128" s="56">
        <f t="shared" si="6"/>
        <v>0</v>
      </c>
      <c r="J128" s="56">
        <f t="shared" si="6"/>
        <v>0</v>
      </c>
    </row>
    <row r="129" spans="1:10" hidden="1" x14ac:dyDescent="0.25">
      <c r="A129" s="88"/>
      <c r="B129" s="61" t="s">
        <v>22</v>
      </c>
      <c r="C129" s="66"/>
      <c r="D129" s="66"/>
      <c r="E129" s="66"/>
      <c r="F129" s="66"/>
      <c r="G129" s="66"/>
      <c r="H129" s="66"/>
      <c r="I129" s="66"/>
      <c r="J129" s="66"/>
    </row>
    <row r="130" spans="1:10" hidden="1" x14ac:dyDescent="0.25">
      <c r="A130" s="88"/>
      <c r="B130" s="61" t="s">
        <v>23</v>
      </c>
      <c r="C130" s="66"/>
      <c r="D130" s="66"/>
      <c r="E130" s="66"/>
      <c r="F130" s="66"/>
      <c r="G130" s="66"/>
      <c r="H130" s="66"/>
      <c r="I130" s="66"/>
      <c r="J130" s="66"/>
    </row>
    <row r="131" spans="1:10" hidden="1" x14ac:dyDescent="0.25">
      <c r="A131" s="88"/>
      <c r="B131" s="61" t="s">
        <v>24</v>
      </c>
      <c r="C131" s="66"/>
      <c r="D131" s="66"/>
      <c r="E131" s="66"/>
      <c r="F131" s="66"/>
      <c r="G131" s="66"/>
      <c r="H131" s="66"/>
      <c r="I131" s="66"/>
      <c r="J131" s="66"/>
    </row>
    <row r="132" spans="1:10" hidden="1" x14ac:dyDescent="0.25">
      <c r="A132" s="88"/>
      <c r="B132" s="61" t="s">
        <v>25</v>
      </c>
      <c r="C132" s="66"/>
      <c r="D132" s="66"/>
      <c r="E132" s="66"/>
      <c r="F132" s="66"/>
      <c r="G132" s="66"/>
      <c r="H132" s="66"/>
      <c r="I132" s="66"/>
      <c r="J132" s="66"/>
    </row>
    <row r="133" spans="1:10" hidden="1" x14ac:dyDescent="0.25">
      <c r="A133" s="88"/>
      <c r="B133" s="61" t="s">
        <v>28</v>
      </c>
      <c r="C133" s="66"/>
      <c r="D133" s="66"/>
      <c r="E133" s="66"/>
      <c r="F133" s="66"/>
      <c r="G133" s="66"/>
      <c r="H133" s="66"/>
      <c r="I133" s="66"/>
      <c r="J133" s="66"/>
    </row>
    <row r="134" spans="1:10" hidden="1" x14ac:dyDescent="0.25">
      <c r="A134" s="88"/>
      <c r="B134" s="61" t="s">
        <v>29</v>
      </c>
      <c r="C134" s="66"/>
      <c r="D134" s="66"/>
      <c r="E134" s="66"/>
      <c r="F134" s="66"/>
      <c r="G134" s="66"/>
      <c r="H134" s="66"/>
      <c r="I134" s="66"/>
      <c r="J134" s="66"/>
    </row>
    <row r="135" spans="1:10" hidden="1" x14ac:dyDescent="0.25">
      <c r="A135" s="88"/>
      <c r="B135" s="61" t="s">
        <v>30</v>
      </c>
      <c r="C135" s="66"/>
      <c r="D135" s="66"/>
      <c r="E135" s="66"/>
      <c r="F135" s="66"/>
      <c r="G135" s="66"/>
      <c r="H135" s="66"/>
      <c r="I135" s="66"/>
      <c r="J135" s="66"/>
    </row>
    <row r="136" spans="1:10" ht="16.5" hidden="1" thickBot="1" x14ac:dyDescent="0.35">
      <c r="A136" s="88"/>
      <c r="B136" s="89" t="s">
        <v>84</v>
      </c>
      <c r="C136" s="90">
        <f t="shared" ref="C136:J136" si="7">SUM(C129:C135)</f>
        <v>0</v>
      </c>
      <c r="D136" s="90">
        <f t="shared" si="7"/>
        <v>0</v>
      </c>
      <c r="E136" s="90">
        <f t="shared" si="7"/>
        <v>0</v>
      </c>
      <c r="F136" s="90">
        <f t="shared" si="7"/>
        <v>0</v>
      </c>
      <c r="G136" s="90">
        <f t="shared" si="7"/>
        <v>0</v>
      </c>
      <c r="H136" s="90">
        <f t="shared" si="7"/>
        <v>0</v>
      </c>
      <c r="I136" s="90">
        <f t="shared" si="7"/>
        <v>0</v>
      </c>
      <c r="J136" s="90">
        <f t="shared" si="7"/>
        <v>0</v>
      </c>
    </row>
    <row r="137" spans="1:10" ht="15.75" hidden="1" x14ac:dyDescent="0.3">
      <c r="A137" s="88"/>
      <c r="B137" s="91" t="s">
        <v>85</v>
      </c>
      <c r="C137" s="67"/>
      <c r="D137" s="67"/>
      <c r="E137" s="67"/>
      <c r="F137" s="67"/>
      <c r="G137" s="67"/>
      <c r="H137" s="67"/>
      <c r="I137" s="67"/>
      <c r="J137" s="67"/>
    </row>
    <row r="138" spans="1:10" hidden="1" x14ac:dyDescent="0.25">
      <c r="A138" s="88"/>
      <c r="B138" s="61" t="s">
        <v>31</v>
      </c>
      <c r="C138" s="66"/>
      <c r="D138" s="66"/>
      <c r="E138" s="66"/>
      <c r="F138" s="66"/>
      <c r="G138" s="66"/>
      <c r="H138" s="66"/>
      <c r="I138" s="66"/>
      <c r="J138" s="66"/>
    </row>
    <row r="139" spans="1:10" hidden="1" x14ac:dyDescent="0.25">
      <c r="A139" s="88"/>
      <c r="B139" s="61" t="s">
        <v>100</v>
      </c>
      <c r="C139" s="66"/>
      <c r="D139" s="66"/>
      <c r="E139" s="66"/>
      <c r="F139" s="66"/>
      <c r="G139" s="66"/>
      <c r="H139" s="66"/>
      <c r="I139" s="66"/>
      <c r="J139" s="66"/>
    </row>
    <row r="140" spans="1:10" hidden="1" x14ac:dyDescent="0.25">
      <c r="A140" s="88"/>
      <c r="B140" s="61" t="s">
        <v>86</v>
      </c>
      <c r="C140" s="66"/>
      <c r="D140" s="66"/>
      <c r="E140" s="66"/>
      <c r="F140" s="66"/>
      <c r="G140" s="66"/>
      <c r="H140" s="66"/>
      <c r="I140" s="66"/>
      <c r="J140" s="66"/>
    </row>
    <row r="141" spans="1:10" hidden="1" x14ac:dyDescent="0.25">
      <c r="A141" s="88"/>
      <c r="B141" s="61" t="s">
        <v>33</v>
      </c>
      <c r="C141" s="66"/>
      <c r="D141" s="66"/>
      <c r="E141" s="66"/>
      <c r="F141" s="66"/>
      <c r="G141" s="66"/>
      <c r="H141" s="66"/>
      <c r="I141" s="66"/>
      <c r="J141" s="66"/>
    </row>
    <row r="142" spans="1:10" hidden="1" x14ac:dyDescent="0.25">
      <c r="A142" s="88"/>
      <c r="B142" s="61" t="s">
        <v>34</v>
      </c>
      <c r="C142" s="66"/>
      <c r="D142" s="66"/>
      <c r="E142" s="66"/>
      <c r="F142" s="66"/>
      <c r="G142" s="66"/>
      <c r="H142" s="66"/>
      <c r="I142" s="66"/>
      <c r="J142" s="66"/>
    </row>
    <row r="143" spans="1:10" hidden="1" x14ac:dyDescent="0.25">
      <c r="A143" s="88"/>
      <c r="B143" s="61" t="s">
        <v>35</v>
      </c>
      <c r="C143" s="66"/>
      <c r="D143" s="66"/>
      <c r="E143" s="66"/>
      <c r="F143" s="66"/>
      <c r="G143" s="66"/>
      <c r="H143" s="66"/>
      <c r="I143" s="66"/>
      <c r="J143" s="66"/>
    </row>
    <row r="144" spans="1:10" hidden="1" x14ac:dyDescent="0.25">
      <c r="A144" s="88"/>
      <c r="B144" s="61" t="s">
        <v>36</v>
      </c>
      <c r="C144" s="66"/>
      <c r="D144" s="66"/>
      <c r="E144" s="66"/>
      <c r="F144" s="66"/>
      <c r="G144" s="66"/>
      <c r="H144" s="66"/>
      <c r="I144" s="66"/>
      <c r="J144" s="66"/>
    </row>
    <row r="145" spans="1:10" hidden="1" x14ac:dyDescent="0.25">
      <c r="A145" s="88"/>
      <c r="B145" s="61" t="s">
        <v>37</v>
      </c>
      <c r="C145" s="66"/>
      <c r="D145" s="66"/>
      <c r="E145" s="66"/>
      <c r="F145" s="66"/>
      <c r="G145" s="66"/>
      <c r="H145" s="66"/>
      <c r="I145" s="66"/>
      <c r="J145" s="66"/>
    </row>
    <row r="146" spans="1:10" hidden="1" x14ac:dyDescent="0.25">
      <c r="A146" s="88"/>
      <c r="B146" s="61" t="s">
        <v>39</v>
      </c>
      <c r="C146" s="66"/>
      <c r="D146" s="66"/>
      <c r="E146" s="66"/>
      <c r="F146" s="66"/>
      <c r="G146" s="66"/>
      <c r="H146" s="66"/>
      <c r="I146" s="66"/>
      <c r="J146" s="66"/>
    </row>
    <row r="147" spans="1:10" hidden="1" x14ac:dyDescent="0.25">
      <c r="A147" s="88"/>
      <c r="B147" s="61" t="s">
        <v>40</v>
      </c>
      <c r="C147" s="66"/>
      <c r="D147" s="66"/>
      <c r="E147" s="66"/>
      <c r="F147" s="66"/>
      <c r="G147" s="66"/>
      <c r="H147" s="66"/>
      <c r="I147" s="66"/>
      <c r="J147" s="66"/>
    </row>
    <row r="148" spans="1:10" hidden="1" x14ac:dyDescent="0.25">
      <c r="A148" s="88"/>
      <c r="B148" s="61" t="s">
        <v>41</v>
      </c>
      <c r="C148" s="66"/>
      <c r="D148" s="66"/>
      <c r="E148" s="66"/>
      <c r="F148" s="66"/>
      <c r="G148" s="66"/>
      <c r="H148" s="66"/>
      <c r="I148" s="66"/>
      <c r="J148" s="66"/>
    </row>
    <row r="149" spans="1:10" hidden="1" x14ac:dyDescent="0.25">
      <c r="A149" s="88"/>
      <c r="B149" s="61" t="s">
        <v>42</v>
      </c>
      <c r="C149" s="66"/>
      <c r="D149" s="66"/>
      <c r="E149" s="66"/>
      <c r="F149" s="66"/>
      <c r="G149" s="66"/>
      <c r="H149" s="66"/>
      <c r="I149" s="66"/>
      <c r="J149" s="66"/>
    </row>
    <row r="150" spans="1:10" hidden="1" x14ac:dyDescent="0.25">
      <c r="A150" s="88"/>
      <c r="B150" s="61" t="s">
        <v>43</v>
      </c>
      <c r="C150" s="66"/>
      <c r="D150" s="66"/>
      <c r="E150" s="66"/>
      <c r="F150" s="66"/>
      <c r="G150" s="66"/>
      <c r="H150" s="66"/>
      <c r="I150" s="66"/>
      <c r="J150" s="66"/>
    </row>
    <row r="151" spans="1:10" hidden="1" x14ac:dyDescent="0.25">
      <c r="A151" s="88"/>
      <c r="B151" s="61" t="s">
        <v>44</v>
      </c>
      <c r="C151" s="66"/>
      <c r="D151" s="66"/>
      <c r="E151" s="66"/>
      <c r="F151" s="66"/>
      <c r="G151" s="66"/>
      <c r="H151" s="66"/>
      <c r="I151" s="66"/>
      <c r="J151" s="66"/>
    </row>
    <row r="152" spans="1:10" ht="16.5" hidden="1" thickBot="1" x14ac:dyDescent="0.35">
      <c r="A152" s="88"/>
      <c r="B152" s="63" t="s">
        <v>46</v>
      </c>
      <c r="C152" s="90">
        <f t="shared" ref="C152:J152" si="8">SUM(C138:C151)</f>
        <v>0</v>
      </c>
      <c r="D152" s="90">
        <f t="shared" si="8"/>
        <v>0</v>
      </c>
      <c r="E152" s="90">
        <f t="shared" si="8"/>
        <v>0</v>
      </c>
      <c r="F152" s="90">
        <f t="shared" si="8"/>
        <v>0</v>
      </c>
      <c r="G152" s="90">
        <f t="shared" si="8"/>
        <v>0</v>
      </c>
      <c r="H152" s="90">
        <f t="shared" si="8"/>
        <v>0</v>
      </c>
      <c r="I152" s="90">
        <f t="shared" si="8"/>
        <v>0</v>
      </c>
      <c r="J152" s="90">
        <f t="shared" si="8"/>
        <v>0</v>
      </c>
    </row>
    <row r="153" spans="1:10" hidden="1" x14ac:dyDescent="0.25">
      <c r="D153" s="75"/>
      <c r="J153" s="96"/>
    </row>
    <row r="154" spans="1:10" hidden="1" x14ac:dyDescent="0.25">
      <c r="J154" s="71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07" t="s">
        <v>177</v>
      </c>
      <c r="D177" s="207"/>
      <c r="E177" s="207"/>
      <c r="F177" s="207"/>
    </row>
    <row r="178" spans="3:7" x14ac:dyDescent="0.25">
      <c r="C178" s="207" t="s">
        <v>178</v>
      </c>
      <c r="D178" s="207"/>
      <c r="E178" s="207"/>
      <c r="F178" s="207"/>
    </row>
    <row r="179" spans="3:7" ht="15.75" x14ac:dyDescent="0.3">
      <c r="C179" s="166" t="s">
        <v>56</v>
      </c>
      <c r="D179" s="180" t="s">
        <v>57</v>
      </c>
      <c r="E179" s="208" t="s">
        <v>78</v>
      </c>
      <c r="F179" s="208"/>
    </row>
    <row r="180" spans="3:7" ht="15.75" x14ac:dyDescent="0.3">
      <c r="C180" s="166"/>
      <c r="D180" s="57"/>
      <c r="E180" s="166" t="s">
        <v>79</v>
      </c>
      <c r="F180" s="166" t="s">
        <v>101</v>
      </c>
    </row>
    <row r="181" spans="3:7" ht="15.75" x14ac:dyDescent="0.3">
      <c r="C181" s="167" t="s">
        <v>18</v>
      </c>
      <c r="D181" s="57" t="s">
        <v>59</v>
      </c>
      <c r="E181" s="60" t="e">
        <f>+#REF!</f>
        <v>#REF!</v>
      </c>
      <c r="F181" s="60" t="e">
        <f>+#REF!</f>
        <v>#REF!</v>
      </c>
      <c r="G181" s="71"/>
    </row>
    <row r="182" spans="3:7" ht="15.75" x14ac:dyDescent="0.3">
      <c r="C182" s="59"/>
      <c r="D182" s="57"/>
      <c r="E182" s="59"/>
      <c r="F182" s="58"/>
      <c r="G182" s="71"/>
    </row>
    <row r="183" spans="3:7" ht="15.75" x14ac:dyDescent="0.3">
      <c r="C183" s="59"/>
      <c r="D183" s="57" t="s">
        <v>21</v>
      </c>
      <c r="E183" s="60"/>
      <c r="F183" s="60"/>
    </row>
    <row r="184" spans="3:7" x14ac:dyDescent="0.25">
      <c r="C184" s="168">
        <v>111</v>
      </c>
      <c r="D184" s="181" t="e">
        <f>+#REF!</f>
        <v>#REF!</v>
      </c>
      <c r="E184" s="62" t="e">
        <f>+#REF!</f>
        <v>#REF!</v>
      </c>
      <c r="F184" s="62">
        <v>418883.92</v>
      </c>
      <c r="G184" s="71"/>
    </row>
    <row r="185" spans="3:7" x14ac:dyDescent="0.25">
      <c r="C185" s="168">
        <v>113</v>
      </c>
      <c r="D185" s="181" t="e">
        <f>+#REF!</f>
        <v>#REF!</v>
      </c>
      <c r="E185" s="62" t="e">
        <f>+#REF!</f>
        <v>#REF!</v>
      </c>
      <c r="F185" s="62">
        <v>37984.18</v>
      </c>
      <c r="G185" s="71"/>
    </row>
    <row r="186" spans="3:7" x14ac:dyDescent="0.25">
      <c r="C186" s="168">
        <v>122</v>
      </c>
      <c r="D186" s="181" t="e">
        <f>+#REF!</f>
        <v>#REF!</v>
      </c>
      <c r="E186" s="62" t="e">
        <f>+#REF!</f>
        <v>#REF!</v>
      </c>
      <c r="F186" s="62">
        <v>63066.25</v>
      </c>
      <c r="G186" s="71"/>
    </row>
    <row r="187" spans="3:7" x14ac:dyDescent="0.25">
      <c r="C187" s="168">
        <v>163</v>
      </c>
      <c r="D187" s="181" t="e">
        <f>+#REF!</f>
        <v>#REF!</v>
      </c>
      <c r="E187" s="62" t="e">
        <f>+#REF!</f>
        <v>#REF!</v>
      </c>
      <c r="F187" s="62">
        <v>582164</v>
      </c>
      <c r="G187" s="71"/>
    </row>
    <row r="188" spans="3:7" x14ac:dyDescent="0.25">
      <c r="C188" s="168">
        <v>169</v>
      </c>
      <c r="D188" s="181" t="e">
        <f>+#REF!</f>
        <v>#REF!</v>
      </c>
      <c r="E188" s="62" t="e">
        <f>+#REF!</f>
        <v>#REF!</v>
      </c>
      <c r="F188" s="62">
        <v>4800</v>
      </c>
      <c r="G188" s="71"/>
    </row>
    <row r="189" spans="3:7" x14ac:dyDescent="0.25">
      <c r="C189" s="168">
        <v>171</v>
      </c>
      <c r="D189" s="181" t="e">
        <f>+#REF!</f>
        <v>#REF!</v>
      </c>
      <c r="E189" s="62" t="e">
        <f>+#REF!</f>
        <v>#REF!</v>
      </c>
      <c r="F189" s="62">
        <v>48100</v>
      </c>
      <c r="G189" s="71"/>
    </row>
    <row r="190" spans="3:7" x14ac:dyDescent="0.25">
      <c r="C190" s="168">
        <v>174</v>
      </c>
      <c r="D190" s="181" t="e">
        <f>+#REF!</f>
        <v>#REF!</v>
      </c>
      <c r="E190" s="62" t="e">
        <f>+#REF!</f>
        <v>#REF!</v>
      </c>
      <c r="F190" s="62">
        <v>37780</v>
      </c>
      <c r="G190" s="71"/>
    </row>
    <row r="191" spans="3:7" x14ac:dyDescent="0.25">
      <c r="C191" s="168">
        <v>197</v>
      </c>
      <c r="D191" s="181" t="e">
        <f>+#REF!</f>
        <v>#REF!</v>
      </c>
      <c r="E191" s="62" t="e">
        <f>+#REF!</f>
        <v>#REF!</v>
      </c>
      <c r="F191" s="62">
        <v>208000</v>
      </c>
      <c r="G191" s="71"/>
    </row>
    <row r="192" spans="3:7" x14ac:dyDescent="0.25">
      <c r="C192" s="168">
        <v>199</v>
      </c>
      <c r="D192" s="181" t="e">
        <f>+#REF!</f>
        <v>#REF!</v>
      </c>
      <c r="E192" s="62" t="e">
        <f>+#REF!</f>
        <v>#REF!</v>
      </c>
      <c r="F192" s="62">
        <v>290269.34000000003</v>
      </c>
      <c r="G192" s="71"/>
    </row>
    <row r="193" spans="2:8" x14ac:dyDescent="0.25">
      <c r="C193" s="168">
        <v>243</v>
      </c>
      <c r="D193" s="181" t="e">
        <f>+#REF!</f>
        <v>#REF!</v>
      </c>
      <c r="E193" s="62" t="e">
        <f>+#REF!</f>
        <v>#REF!</v>
      </c>
      <c r="F193" s="62">
        <v>147363.24</v>
      </c>
      <c r="G193" s="71"/>
    </row>
    <row r="194" spans="2:8" x14ac:dyDescent="0.25">
      <c r="C194" s="168">
        <v>261</v>
      </c>
      <c r="D194" s="181" t="e">
        <f>+#REF!</f>
        <v>#REF!</v>
      </c>
      <c r="E194" s="62" t="e">
        <f>+#REF!</f>
        <v>#REF!</v>
      </c>
      <c r="F194" s="62">
        <v>339229.72</v>
      </c>
      <c r="G194" s="71"/>
    </row>
    <row r="195" spans="2:8" x14ac:dyDescent="0.25">
      <c r="C195" s="168">
        <v>262</v>
      </c>
      <c r="D195" s="181" t="e">
        <f>+#REF!</f>
        <v>#REF!</v>
      </c>
      <c r="E195" s="62" t="e">
        <f>+#REF!</f>
        <v>#REF!</v>
      </c>
      <c r="F195" s="62">
        <v>13195</v>
      </c>
      <c r="G195" s="71"/>
    </row>
    <row r="196" spans="2:8" x14ac:dyDescent="0.25">
      <c r="C196" s="168">
        <v>266</v>
      </c>
      <c r="D196" s="181" t="e">
        <f>+#REF!</f>
        <v>#REF!</v>
      </c>
      <c r="E196" s="62" t="e">
        <f>+#REF!</f>
        <v>#REF!</v>
      </c>
      <c r="F196" s="62">
        <v>360311.15</v>
      </c>
      <c r="G196" s="71"/>
    </row>
    <row r="197" spans="2:8" x14ac:dyDescent="0.25">
      <c r="C197" s="168">
        <v>267</v>
      </c>
      <c r="D197" s="181" t="e">
        <f>+#REF!</f>
        <v>#REF!</v>
      </c>
      <c r="E197" s="62" t="e">
        <f>+#REF!</f>
        <v>#REF!</v>
      </c>
      <c r="F197" s="62">
        <v>76513.820000000007</v>
      </c>
      <c r="G197" s="71"/>
    </row>
    <row r="198" spans="2:8" x14ac:dyDescent="0.25">
      <c r="C198" s="168">
        <v>268</v>
      </c>
      <c r="D198" s="181" t="e">
        <f>+#REF!</f>
        <v>#REF!</v>
      </c>
      <c r="E198" s="62" t="e">
        <f>+#REF!</f>
        <v>#REF!</v>
      </c>
      <c r="F198" s="62">
        <v>123457</v>
      </c>
      <c r="G198" s="71"/>
    </row>
    <row r="199" spans="2:8" x14ac:dyDescent="0.25">
      <c r="C199" s="168">
        <v>269</v>
      </c>
      <c r="D199" s="181" t="e">
        <f>+#REF!</f>
        <v>#REF!</v>
      </c>
      <c r="E199" s="62" t="e">
        <f>+#REF!</f>
        <v>#REF!</v>
      </c>
      <c r="F199" s="62">
        <v>1350</v>
      </c>
      <c r="G199" s="71"/>
    </row>
    <row r="200" spans="2:8" x14ac:dyDescent="0.25">
      <c r="C200" s="168">
        <v>292</v>
      </c>
      <c r="D200" s="181" t="e">
        <f>+#REF!</f>
        <v>#REF!</v>
      </c>
      <c r="E200" s="62" t="e">
        <f>+#REF!</f>
        <v>#REF!</v>
      </c>
      <c r="F200" s="62">
        <v>62005.5</v>
      </c>
      <c r="G200" s="71"/>
    </row>
    <row r="201" spans="2:8" x14ac:dyDescent="0.25">
      <c r="C201" s="168">
        <v>295</v>
      </c>
      <c r="D201" s="181" t="e">
        <f>+#REF!</f>
        <v>#REF!</v>
      </c>
      <c r="E201" s="62" t="e">
        <f>+#REF!</f>
        <v>#REF!</v>
      </c>
      <c r="F201" s="62">
        <v>4820228.9400000004</v>
      </c>
      <c r="G201" s="71"/>
    </row>
    <row r="202" spans="2:8" x14ac:dyDescent="0.25">
      <c r="C202" s="168">
        <v>297</v>
      </c>
      <c r="D202" s="181" t="e">
        <f>+#REF!</f>
        <v>#REF!</v>
      </c>
      <c r="E202" s="62" t="e">
        <f>+#REF!</f>
        <v>#REF!</v>
      </c>
      <c r="F202" s="62">
        <v>14063.8</v>
      </c>
      <c r="G202" s="71"/>
    </row>
    <row r="203" spans="2:8" x14ac:dyDescent="0.25">
      <c r="C203" s="168">
        <v>298</v>
      </c>
      <c r="D203" s="181" t="e">
        <f>+#REF!</f>
        <v>#REF!</v>
      </c>
      <c r="E203" s="62" t="e">
        <f>+#REF!</f>
        <v>#REF!</v>
      </c>
      <c r="F203" s="62">
        <v>113091.06</v>
      </c>
      <c r="G203" s="71"/>
    </row>
    <row r="204" spans="2:8" x14ac:dyDescent="0.25">
      <c r="C204" s="168">
        <v>299</v>
      </c>
      <c r="D204" s="181" t="e">
        <f>+#REF!</f>
        <v>#REF!</v>
      </c>
      <c r="E204" s="62" t="e">
        <f>+#REF!</f>
        <v>#REF!</v>
      </c>
      <c r="F204" s="62">
        <v>161768.9</v>
      </c>
      <c r="G204" s="71"/>
      <c r="H204" s="71"/>
    </row>
    <row r="205" spans="2:8" x14ac:dyDescent="0.25">
      <c r="C205" s="168">
        <v>323</v>
      </c>
      <c r="D205" s="181" t="e">
        <f>+#REF!</f>
        <v>#REF!</v>
      </c>
      <c r="E205" s="62" t="e">
        <f>+#REF!</f>
        <v>#REF!</v>
      </c>
      <c r="F205" s="62">
        <v>0</v>
      </c>
      <c r="G205" s="71"/>
      <c r="H205" s="71"/>
    </row>
    <row r="206" spans="2:8" ht="15.75" x14ac:dyDescent="0.3">
      <c r="C206" s="78"/>
      <c r="D206" s="57" t="s">
        <v>65</v>
      </c>
      <c r="E206" s="60" t="e">
        <f>SUM(E184:E205)</f>
        <v>#REF!</v>
      </c>
      <c r="F206" s="60">
        <f>SUM(F184:F205)</f>
        <v>7923625.8200000003</v>
      </c>
      <c r="G206" s="71"/>
    </row>
    <row r="207" spans="2:8" ht="15.75" x14ac:dyDescent="0.3">
      <c r="C207" s="78"/>
      <c r="D207" s="57" t="s">
        <v>66</v>
      </c>
      <c r="E207" s="60" t="e">
        <f>E206+E181</f>
        <v>#REF!</v>
      </c>
      <c r="F207" s="60" t="e">
        <f>+F206+F181</f>
        <v>#REF!</v>
      </c>
      <c r="G207" s="71"/>
    </row>
    <row r="208" spans="2:8" x14ac:dyDescent="0.25">
      <c r="B208" s="49"/>
      <c r="C208" s="71"/>
      <c r="G208" s="49"/>
    </row>
    <row r="209" spans="2:5" x14ac:dyDescent="0.25">
      <c r="B209" s="49"/>
      <c r="C209" s="71"/>
    </row>
    <row r="210" spans="2:5" x14ac:dyDescent="0.25">
      <c r="E210" s="72"/>
    </row>
    <row r="240" spans="2:8" x14ac:dyDescent="0.25">
      <c r="B240" s="82" t="s">
        <v>81</v>
      </c>
      <c r="D240" t="s">
        <v>102</v>
      </c>
      <c r="G240" s="49" t="s">
        <v>103</v>
      </c>
      <c r="H240" t="s">
        <v>6</v>
      </c>
    </row>
    <row r="241" spans="2:10" x14ac:dyDescent="0.25">
      <c r="D241" s="197" t="s">
        <v>104</v>
      </c>
      <c r="E241" s="197"/>
      <c r="F241" s="197"/>
      <c r="G241" s="49"/>
      <c r="H241" s="49" t="s">
        <v>152</v>
      </c>
      <c r="J241" s="49"/>
    </row>
    <row r="242" spans="2:10" x14ac:dyDescent="0.25">
      <c r="D242" s="197" t="s">
        <v>105</v>
      </c>
      <c r="E242" s="197"/>
      <c r="F242" s="197"/>
      <c r="G242" s="49"/>
      <c r="H242" s="49" t="s">
        <v>153</v>
      </c>
      <c r="J242" s="49"/>
    </row>
    <row r="243" spans="2:10" ht="9" customHeight="1" x14ac:dyDescent="0.25">
      <c r="D243" s="83"/>
      <c r="E243" s="83"/>
      <c r="H243" s="49"/>
      <c r="I243" s="49"/>
      <c r="J243" s="49"/>
    </row>
    <row r="244" spans="2:10" x14ac:dyDescent="0.25">
      <c r="B244" s="82" t="s">
        <v>82</v>
      </c>
      <c r="D244" s="49" t="s">
        <v>158</v>
      </c>
      <c r="H244" s="84"/>
      <c r="I244" s="84"/>
      <c r="J244" s="84"/>
    </row>
    <row r="246" spans="2:10" x14ac:dyDescent="0.25">
      <c r="D246" s="49"/>
    </row>
  </sheetData>
  <mergeCells count="28">
    <mergeCell ref="D242:F242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1:F241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 xr:uid="{264140B6-43B2-46C2-90C5-CAEBA0812EC9}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3CA61-DCED-471C-BB5C-E417E1ED5CCE}">
  <dimension ref="A7:J246"/>
  <sheetViews>
    <sheetView topLeftCell="A6" workbookViewId="0">
      <selection activeCell="B54" sqref="B54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48" t="s">
        <v>53</v>
      </c>
      <c r="I8" s="188" t="s">
        <v>157</v>
      </c>
      <c r="J8" s="189"/>
    </row>
    <row r="9" spans="1:10" ht="5.25" customHeight="1" x14ac:dyDescent="0.25"/>
    <row r="10" spans="1:10" x14ac:dyDescent="0.25">
      <c r="A10" s="190" t="s">
        <v>0</v>
      </c>
      <c r="B10" s="190"/>
      <c r="C10" s="190"/>
      <c r="D10" s="190"/>
      <c r="E10" s="190"/>
      <c r="F10" s="190"/>
      <c r="G10" s="190"/>
      <c r="H10" s="190"/>
      <c r="I10" s="190"/>
      <c r="J10" s="190"/>
    </row>
    <row r="11" spans="1:10" x14ac:dyDescent="0.25">
      <c r="A11" s="191" t="s">
        <v>54</v>
      </c>
      <c r="B11" s="191"/>
      <c r="C11" s="191"/>
      <c r="D11" s="191"/>
      <c r="E11" s="191"/>
      <c r="F11" s="191"/>
      <c r="G11" s="191"/>
      <c r="H11" s="191"/>
      <c r="I11" s="191"/>
      <c r="J11" s="191"/>
    </row>
    <row r="12" spans="1:10" x14ac:dyDescent="0.25">
      <c r="A12" s="192" t="s">
        <v>55</v>
      </c>
      <c r="B12" s="191"/>
      <c r="C12" s="191"/>
      <c r="D12" s="191"/>
      <c r="E12" s="191"/>
      <c r="F12" s="191"/>
      <c r="G12" s="191"/>
      <c r="H12" s="191"/>
      <c r="I12" s="191"/>
      <c r="J12" s="191"/>
    </row>
    <row r="13" spans="1:10" ht="4.5" customHeight="1" x14ac:dyDescent="0.25">
      <c r="A13" s="137"/>
      <c r="B13" s="137"/>
      <c r="C13" s="137"/>
      <c r="D13" s="137"/>
      <c r="E13" s="137"/>
      <c r="F13" s="137"/>
      <c r="G13" s="137"/>
      <c r="H13" s="137"/>
      <c r="I13" s="137"/>
      <c r="J13" s="137"/>
    </row>
    <row r="14" spans="1:10" ht="16.5" hidden="1" thickBot="1" x14ac:dyDescent="0.3">
      <c r="A14" s="205" t="s">
        <v>83</v>
      </c>
      <c r="B14" s="205"/>
      <c r="C14" s="205"/>
      <c r="D14" s="205"/>
      <c r="E14" s="205"/>
      <c r="F14" s="205"/>
      <c r="G14" s="205"/>
      <c r="H14" s="205"/>
      <c r="I14" s="205"/>
      <c r="J14" s="205"/>
    </row>
    <row r="15" spans="1:10" ht="30.75" hidden="1" customHeight="1" thickBot="1" x14ac:dyDescent="0.35">
      <c r="A15" s="51" t="s">
        <v>56</v>
      </c>
      <c r="B15" s="52" t="s">
        <v>70</v>
      </c>
      <c r="C15" s="202" t="s">
        <v>1</v>
      </c>
      <c r="D15" s="203"/>
      <c r="E15" s="202" t="s">
        <v>2</v>
      </c>
      <c r="F15" s="204"/>
      <c r="G15" s="202" t="s">
        <v>3</v>
      </c>
      <c r="H15" s="203"/>
      <c r="I15" s="202" t="s">
        <v>4</v>
      </c>
      <c r="J15" s="203"/>
    </row>
    <row r="16" spans="1:10" ht="15.75" hidden="1" x14ac:dyDescent="0.3">
      <c r="A16" s="85"/>
      <c r="B16" s="54"/>
      <c r="C16" s="65" t="s">
        <v>79</v>
      </c>
      <c r="D16" s="65" t="s">
        <v>80</v>
      </c>
      <c r="E16" s="65" t="s">
        <v>79</v>
      </c>
      <c r="F16" s="65" t="s">
        <v>80</v>
      </c>
      <c r="G16" s="65" t="s">
        <v>79</v>
      </c>
      <c r="H16" s="65" t="s">
        <v>80</v>
      </c>
      <c r="I16" s="65" t="s">
        <v>79</v>
      </c>
      <c r="J16" s="65" t="s">
        <v>80</v>
      </c>
    </row>
    <row r="17" spans="1:10" ht="15.75" hidden="1" x14ac:dyDescent="0.3">
      <c r="A17" s="86"/>
      <c r="B17" s="54" t="s">
        <v>59</v>
      </c>
      <c r="C17" s="56">
        <v>1764858.42</v>
      </c>
      <c r="D17" s="56">
        <v>1492317.42</v>
      </c>
      <c r="E17" s="56">
        <v>1764858.42</v>
      </c>
      <c r="F17" s="56">
        <v>1792563.63</v>
      </c>
      <c r="G17" s="56">
        <v>1764858.42</v>
      </c>
      <c r="H17" s="56">
        <v>1578007.92</v>
      </c>
      <c r="I17" s="56">
        <v>1764858.42</v>
      </c>
      <c r="J17" s="56">
        <v>1803793.55</v>
      </c>
    </row>
    <row r="18" spans="1:10" ht="15.75" hidden="1" x14ac:dyDescent="0.3">
      <c r="A18" s="73"/>
      <c r="B18" s="54"/>
      <c r="C18" s="74"/>
      <c r="D18" s="73"/>
      <c r="E18" s="87"/>
      <c r="F18" s="87"/>
      <c r="G18" s="73"/>
      <c r="H18" s="87"/>
      <c r="I18" s="73"/>
      <c r="J18" s="87"/>
    </row>
    <row r="19" spans="1:10" ht="15.75" hidden="1" x14ac:dyDescent="0.3">
      <c r="A19" s="73"/>
      <c r="B19" s="54" t="s">
        <v>75</v>
      </c>
      <c r="C19" s="56">
        <f t="shared" ref="C19:J19" si="0">+C27+C43</f>
        <v>2818474.9200000004</v>
      </c>
      <c r="D19" s="56">
        <f t="shared" si="0"/>
        <v>0</v>
      </c>
      <c r="E19" s="56">
        <f t="shared" si="0"/>
        <v>2818474.9200000004</v>
      </c>
      <c r="F19" s="56">
        <f t="shared" si="0"/>
        <v>67111.01999999999</v>
      </c>
      <c r="G19" s="56">
        <f t="shared" si="0"/>
        <v>2818474.9200000004</v>
      </c>
      <c r="H19" s="56">
        <f t="shared" si="0"/>
        <v>58543.64</v>
      </c>
      <c r="I19" s="56">
        <f t="shared" si="0"/>
        <v>2818474.9200000004</v>
      </c>
      <c r="J19" s="56">
        <f t="shared" si="0"/>
        <v>3743927.3</v>
      </c>
    </row>
    <row r="20" spans="1:10" hidden="1" x14ac:dyDescent="0.25">
      <c r="A20" s="88"/>
      <c r="B20" s="61" t="s">
        <v>22</v>
      </c>
      <c r="C20" s="66">
        <v>62500</v>
      </c>
      <c r="D20" s="66"/>
      <c r="E20" s="66">
        <v>62500</v>
      </c>
      <c r="F20" s="66">
        <v>56112.02</v>
      </c>
      <c r="G20" s="66">
        <v>62500</v>
      </c>
      <c r="H20" s="66"/>
      <c r="I20" s="66">
        <v>62500</v>
      </c>
      <c r="J20" s="66">
        <v>68083.009999999995</v>
      </c>
    </row>
    <row r="21" spans="1:10" hidden="1" x14ac:dyDescent="0.25">
      <c r="A21" s="88"/>
      <c r="B21" s="61" t="s">
        <v>23</v>
      </c>
      <c r="C21" s="66">
        <v>7500</v>
      </c>
      <c r="D21" s="66"/>
      <c r="E21" s="66">
        <v>7500</v>
      </c>
      <c r="F21" s="66">
        <v>10999</v>
      </c>
      <c r="G21" s="66">
        <v>7500</v>
      </c>
      <c r="H21" s="66">
        <v>11011</v>
      </c>
      <c r="I21" s="66">
        <v>7500</v>
      </c>
      <c r="J21" s="66">
        <v>10992</v>
      </c>
    </row>
    <row r="22" spans="1:10" hidden="1" x14ac:dyDescent="0.25">
      <c r="A22" s="88"/>
      <c r="B22" s="61" t="s">
        <v>24</v>
      </c>
      <c r="C22" s="66">
        <v>8133.97</v>
      </c>
      <c r="D22" s="66"/>
      <c r="E22" s="66">
        <v>8133.97</v>
      </c>
      <c r="F22" s="66"/>
      <c r="G22" s="66">
        <v>8133.97</v>
      </c>
      <c r="H22" s="66"/>
      <c r="I22" s="66">
        <v>8133.97</v>
      </c>
      <c r="J22" s="66">
        <v>4358</v>
      </c>
    </row>
    <row r="23" spans="1:10" hidden="1" x14ac:dyDescent="0.25">
      <c r="A23" s="88"/>
      <c r="B23" s="61" t="s">
        <v>25</v>
      </c>
      <c r="C23" s="66">
        <v>33333.33</v>
      </c>
      <c r="D23" s="66"/>
      <c r="E23" s="66">
        <v>33333.33</v>
      </c>
      <c r="F23" s="66"/>
      <c r="G23" s="66">
        <v>33333.33</v>
      </c>
      <c r="H23" s="66"/>
      <c r="I23" s="66">
        <v>33333.33</v>
      </c>
      <c r="J23" s="66">
        <v>45020</v>
      </c>
    </row>
    <row r="24" spans="1:10" hidden="1" x14ac:dyDescent="0.25">
      <c r="A24" s="88"/>
      <c r="B24" s="61" t="s">
        <v>28</v>
      </c>
      <c r="C24" s="66">
        <v>165141.75</v>
      </c>
      <c r="D24" s="66"/>
      <c r="E24" s="66">
        <v>165141.75</v>
      </c>
      <c r="F24" s="66"/>
      <c r="G24" s="66">
        <v>165141.75</v>
      </c>
      <c r="H24" s="66">
        <v>1000</v>
      </c>
      <c r="I24" s="66">
        <v>165141.75</v>
      </c>
      <c r="J24" s="66">
        <v>26842.86</v>
      </c>
    </row>
    <row r="25" spans="1:10" hidden="1" x14ac:dyDescent="0.25">
      <c r="A25" s="88"/>
      <c r="B25" s="61" t="s">
        <v>29</v>
      </c>
      <c r="C25" s="66">
        <v>40000</v>
      </c>
      <c r="D25" s="66"/>
      <c r="E25" s="66">
        <v>40000</v>
      </c>
      <c r="F25" s="66"/>
      <c r="G25" s="66">
        <v>40000</v>
      </c>
      <c r="H25" s="66"/>
      <c r="I25" s="66">
        <v>40000</v>
      </c>
      <c r="J25" s="66">
        <v>76240</v>
      </c>
    </row>
    <row r="26" spans="1:10" hidden="1" x14ac:dyDescent="0.25">
      <c r="A26" s="88"/>
      <c r="B26" s="61" t="s">
        <v>30</v>
      </c>
      <c r="C26" s="66">
        <v>26305.03</v>
      </c>
      <c r="D26" s="66"/>
      <c r="E26" s="66">
        <v>26305.03</v>
      </c>
      <c r="F26" s="66"/>
      <c r="G26" s="66">
        <v>26305.03</v>
      </c>
      <c r="H26" s="66">
        <v>46532.639999999999</v>
      </c>
      <c r="I26" s="66">
        <v>26305.03</v>
      </c>
      <c r="J26" s="66">
        <v>55063.68</v>
      </c>
    </row>
    <row r="27" spans="1:10" ht="16.5" hidden="1" thickBot="1" x14ac:dyDescent="0.35">
      <c r="A27" s="88"/>
      <c r="B27" s="89" t="s">
        <v>84</v>
      </c>
      <c r="C27" s="90">
        <f t="shared" ref="C27:J27" si="1">SUM(C20:C26)</f>
        <v>342914.07999999996</v>
      </c>
      <c r="D27" s="90">
        <f t="shared" si="1"/>
        <v>0</v>
      </c>
      <c r="E27" s="90">
        <f t="shared" si="1"/>
        <v>342914.07999999996</v>
      </c>
      <c r="F27" s="90">
        <f t="shared" si="1"/>
        <v>67111.01999999999</v>
      </c>
      <c r="G27" s="90">
        <f t="shared" si="1"/>
        <v>342914.07999999996</v>
      </c>
      <c r="H27" s="90">
        <f t="shared" si="1"/>
        <v>58543.64</v>
      </c>
      <c r="I27" s="90">
        <f t="shared" si="1"/>
        <v>342914.07999999996</v>
      </c>
      <c r="J27" s="90">
        <f t="shared" si="1"/>
        <v>286599.55</v>
      </c>
    </row>
    <row r="28" spans="1:10" ht="15.75" hidden="1" x14ac:dyDescent="0.3">
      <c r="A28" s="88"/>
      <c r="B28" s="91" t="s">
        <v>85</v>
      </c>
      <c r="C28" s="67"/>
      <c r="D28" s="67"/>
      <c r="E28" s="67"/>
      <c r="F28" s="67"/>
      <c r="G28" s="67"/>
      <c r="H28" s="67"/>
      <c r="I28" s="67"/>
      <c r="J28" s="67"/>
    </row>
    <row r="29" spans="1:10" hidden="1" x14ac:dyDescent="0.25">
      <c r="A29" s="88"/>
      <c r="B29" s="61" t="s">
        <v>31</v>
      </c>
      <c r="C29" s="66">
        <v>60936.45</v>
      </c>
      <c r="D29" s="66"/>
      <c r="E29" s="66">
        <v>60936.45</v>
      </c>
      <c r="F29" s="66"/>
      <c r="G29" s="66">
        <v>60936.45</v>
      </c>
      <c r="H29" s="66"/>
      <c r="I29" s="66">
        <v>60936.45</v>
      </c>
      <c r="J29" s="66">
        <v>202940.25</v>
      </c>
    </row>
    <row r="30" spans="1:10" hidden="1" x14ac:dyDescent="0.25">
      <c r="A30" s="88"/>
      <c r="B30" s="61" t="s">
        <v>32</v>
      </c>
      <c r="C30" s="66">
        <v>600</v>
      </c>
      <c r="D30" s="66"/>
      <c r="E30" s="66">
        <v>600</v>
      </c>
      <c r="F30" s="66"/>
      <c r="G30" s="66">
        <v>600</v>
      </c>
      <c r="H30" s="66"/>
      <c r="I30" s="66">
        <v>600</v>
      </c>
      <c r="J30" s="66"/>
    </row>
    <row r="31" spans="1:10" hidden="1" x14ac:dyDescent="0.25">
      <c r="A31" s="88"/>
      <c r="B31" s="61" t="s">
        <v>86</v>
      </c>
      <c r="C31" s="66">
        <v>945.42</v>
      </c>
      <c r="D31" s="66"/>
      <c r="E31" s="66">
        <v>945.42</v>
      </c>
      <c r="F31" s="66"/>
      <c r="G31" s="66">
        <v>945.42</v>
      </c>
      <c r="H31" s="66"/>
      <c r="I31" s="66">
        <v>945.42</v>
      </c>
      <c r="J31" s="66"/>
    </row>
    <row r="32" spans="1:10" hidden="1" x14ac:dyDescent="0.25">
      <c r="A32" s="88"/>
      <c r="B32" s="61" t="s">
        <v>33</v>
      </c>
      <c r="C32" s="66">
        <v>169652.57</v>
      </c>
      <c r="D32" s="66"/>
      <c r="E32" s="66">
        <v>169652.57</v>
      </c>
      <c r="F32" s="66"/>
      <c r="G32" s="66">
        <v>169652.57</v>
      </c>
      <c r="H32" s="66"/>
      <c r="I32" s="66">
        <v>169652.57</v>
      </c>
      <c r="J32" s="66">
        <v>178282.05</v>
      </c>
    </row>
    <row r="33" spans="1:10" hidden="1" x14ac:dyDescent="0.25">
      <c r="A33" s="88"/>
      <c r="B33" s="61" t="s">
        <v>34</v>
      </c>
      <c r="C33" s="66">
        <v>912</v>
      </c>
      <c r="D33" s="66"/>
      <c r="E33" s="66">
        <v>912</v>
      </c>
      <c r="F33" s="66"/>
      <c r="G33" s="66">
        <v>912</v>
      </c>
      <c r="H33" s="66"/>
      <c r="I33" s="66">
        <v>912</v>
      </c>
      <c r="J33" s="66"/>
    </row>
    <row r="34" spans="1:10" hidden="1" x14ac:dyDescent="0.25">
      <c r="A34" s="88"/>
      <c r="B34" s="61" t="s">
        <v>35</v>
      </c>
      <c r="C34" s="66">
        <v>427229.65</v>
      </c>
      <c r="D34" s="66"/>
      <c r="E34" s="66">
        <v>427229.65</v>
      </c>
      <c r="F34" s="66"/>
      <c r="G34" s="66">
        <v>427229.65</v>
      </c>
      <c r="H34" s="66"/>
      <c r="I34" s="66">
        <v>427229.65</v>
      </c>
      <c r="J34" s="66">
        <v>1425199.8</v>
      </c>
    </row>
    <row r="35" spans="1:10" hidden="1" x14ac:dyDescent="0.25">
      <c r="A35" s="88"/>
      <c r="B35" s="61" t="s">
        <v>36</v>
      </c>
      <c r="C35" s="66">
        <v>100</v>
      </c>
      <c r="D35" s="66"/>
      <c r="E35" s="66">
        <v>100</v>
      </c>
      <c r="F35" s="66"/>
      <c r="G35" s="66">
        <v>100</v>
      </c>
      <c r="H35" s="66"/>
      <c r="I35" s="66">
        <v>100</v>
      </c>
      <c r="J35" s="66"/>
    </row>
    <row r="36" spans="1:10" hidden="1" x14ac:dyDescent="0.25">
      <c r="A36" s="88"/>
      <c r="B36" s="61" t="s">
        <v>37</v>
      </c>
      <c r="C36" s="66">
        <v>13579.7</v>
      </c>
      <c r="D36" s="66"/>
      <c r="E36" s="66">
        <v>13579.7</v>
      </c>
      <c r="F36" s="66"/>
      <c r="G36" s="66">
        <v>13579.7</v>
      </c>
      <c r="H36" s="66"/>
      <c r="I36" s="66">
        <v>13579.7</v>
      </c>
      <c r="J36" s="66">
        <v>75162.240000000005</v>
      </c>
    </row>
    <row r="37" spans="1:10" hidden="1" x14ac:dyDescent="0.25">
      <c r="A37" s="88"/>
      <c r="B37" s="61" t="s">
        <v>39</v>
      </c>
      <c r="C37" s="66">
        <v>310</v>
      </c>
      <c r="D37" s="66"/>
      <c r="E37" s="66">
        <v>310</v>
      </c>
      <c r="F37" s="66"/>
      <c r="G37" s="66">
        <v>310</v>
      </c>
      <c r="H37" s="66"/>
      <c r="I37" s="66">
        <v>310</v>
      </c>
      <c r="J37" s="66"/>
    </row>
    <row r="38" spans="1:10" hidden="1" x14ac:dyDescent="0.25">
      <c r="A38" s="88"/>
      <c r="B38" s="61" t="s">
        <v>40</v>
      </c>
      <c r="C38" s="66">
        <v>10809.43</v>
      </c>
      <c r="D38" s="66"/>
      <c r="E38" s="66">
        <v>10809.43</v>
      </c>
      <c r="F38" s="66"/>
      <c r="G38" s="66">
        <v>10809.43</v>
      </c>
      <c r="H38" s="66"/>
      <c r="I38" s="66">
        <v>10809.43</v>
      </c>
      <c r="J38" s="66">
        <v>14528.6</v>
      </c>
    </row>
    <row r="39" spans="1:10" hidden="1" x14ac:dyDescent="0.25">
      <c r="A39" s="88"/>
      <c r="B39" s="61" t="s">
        <v>41</v>
      </c>
      <c r="C39" s="66">
        <v>1780006.32</v>
      </c>
      <c r="D39" s="66"/>
      <c r="E39" s="66">
        <v>1780006.32</v>
      </c>
      <c r="F39" s="66"/>
      <c r="G39" s="66">
        <v>1780006.32</v>
      </c>
      <c r="H39" s="66"/>
      <c r="I39" s="66">
        <v>1780006.32</v>
      </c>
      <c r="J39" s="66">
        <v>1545914.81</v>
      </c>
    </row>
    <row r="40" spans="1:10" hidden="1" x14ac:dyDescent="0.25">
      <c r="A40" s="88"/>
      <c r="B40" s="61" t="s">
        <v>42</v>
      </c>
      <c r="C40" s="66">
        <v>2208.6999999999998</v>
      </c>
      <c r="D40" s="66"/>
      <c r="E40" s="66">
        <v>2208.6999999999998</v>
      </c>
      <c r="F40" s="66"/>
      <c r="G40" s="66">
        <v>2208.6999999999998</v>
      </c>
      <c r="H40" s="66"/>
      <c r="I40" s="66">
        <v>2208.6999999999998</v>
      </c>
      <c r="J40" s="66">
        <v>15300</v>
      </c>
    </row>
    <row r="41" spans="1:10" hidden="1" x14ac:dyDescent="0.25">
      <c r="A41" s="88"/>
      <c r="B41" s="61" t="s">
        <v>43</v>
      </c>
      <c r="C41" s="66">
        <v>8105.1</v>
      </c>
      <c r="D41" s="66"/>
      <c r="E41" s="66">
        <v>8105.1</v>
      </c>
      <c r="F41" s="66"/>
      <c r="G41" s="66">
        <v>8105.1</v>
      </c>
      <c r="H41" s="66"/>
      <c r="I41" s="66">
        <v>8105.1</v>
      </c>
      <c r="J41" s="66"/>
    </row>
    <row r="42" spans="1:10" hidden="1" x14ac:dyDescent="0.25">
      <c r="A42" s="88"/>
      <c r="B42" s="61" t="s">
        <v>44</v>
      </c>
      <c r="C42" s="66">
        <v>165.5</v>
      </c>
      <c r="D42" s="66"/>
      <c r="E42" s="66">
        <v>165.5</v>
      </c>
      <c r="F42" s="66"/>
      <c r="G42" s="66">
        <v>165.5</v>
      </c>
      <c r="H42" s="66"/>
      <c r="I42" s="66">
        <v>165.5</v>
      </c>
      <c r="J42" s="66"/>
    </row>
    <row r="43" spans="1:10" ht="16.5" hidden="1" thickBot="1" x14ac:dyDescent="0.35">
      <c r="A43" s="88"/>
      <c r="B43" s="63" t="s">
        <v>46</v>
      </c>
      <c r="C43" s="90">
        <f t="shared" ref="C43:J43" si="2">SUM(C29:C42)</f>
        <v>2475560.8400000003</v>
      </c>
      <c r="D43" s="90">
        <f t="shared" si="2"/>
        <v>0</v>
      </c>
      <c r="E43" s="90">
        <f t="shared" si="2"/>
        <v>2475560.8400000003</v>
      </c>
      <c r="F43" s="90">
        <f t="shared" si="2"/>
        <v>0</v>
      </c>
      <c r="G43" s="90">
        <f t="shared" si="2"/>
        <v>2475560.8400000003</v>
      </c>
      <c r="H43" s="90">
        <f t="shared" si="2"/>
        <v>0</v>
      </c>
      <c r="I43" s="90">
        <f t="shared" si="2"/>
        <v>2475560.8400000003</v>
      </c>
      <c r="J43" s="90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05" t="s">
        <v>87</v>
      </c>
      <c r="B46" s="205"/>
      <c r="C46" s="205"/>
      <c r="D46" s="205"/>
      <c r="E46" s="205"/>
      <c r="F46" s="205"/>
      <c r="G46" s="205"/>
      <c r="H46" s="205"/>
      <c r="I46" s="205"/>
      <c r="J46" s="205"/>
    </row>
    <row r="47" spans="1:10" ht="28.5" hidden="1" customHeight="1" x14ac:dyDescent="0.25">
      <c r="A47" s="92" t="s">
        <v>56</v>
      </c>
      <c r="B47" s="93" t="s">
        <v>88</v>
      </c>
      <c r="C47" s="199" t="s">
        <v>89</v>
      </c>
      <c r="D47" s="200"/>
      <c r="E47" s="199" t="s">
        <v>90</v>
      </c>
      <c r="F47" s="201"/>
      <c r="G47" s="138" t="s">
        <v>91</v>
      </c>
      <c r="H47" s="139"/>
      <c r="I47" s="139"/>
      <c r="J47" s="139"/>
    </row>
    <row r="48" spans="1:10" hidden="1" x14ac:dyDescent="0.25">
      <c r="A48" s="140"/>
      <c r="B48" s="94" t="s">
        <v>92</v>
      </c>
      <c r="C48" s="140" t="s">
        <v>93</v>
      </c>
      <c r="D48" s="140" t="s">
        <v>94</v>
      </c>
      <c r="E48" s="140" t="s">
        <v>93</v>
      </c>
      <c r="F48" s="140" t="s">
        <v>94</v>
      </c>
      <c r="G48" s="140" t="s">
        <v>93</v>
      </c>
      <c r="H48" s="140" t="s">
        <v>94</v>
      </c>
      <c r="I48" s="140"/>
      <c r="J48" s="140"/>
    </row>
    <row r="49" spans="1:10" hidden="1" x14ac:dyDescent="0.25">
      <c r="A49" s="95"/>
      <c r="B49" s="95"/>
      <c r="C49" s="95"/>
      <c r="D49" s="95"/>
      <c r="E49" s="95"/>
      <c r="F49" s="95"/>
      <c r="G49" s="95"/>
      <c r="H49" s="95"/>
      <c r="I49" s="95"/>
      <c r="J49" s="95"/>
    </row>
    <row r="50" spans="1:10" hidden="1" x14ac:dyDescent="0.25">
      <c r="A50" s="95"/>
      <c r="B50" s="95"/>
      <c r="C50" s="95"/>
      <c r="D50" s="95"/>
      <c r="E50" s="95"/>
      <c r="F50" s="95"/>
      <c r="G50" s="95"/>
      <c r="H50" s="95"/>
      <c r="I50" s="95"/>
      <c r="J50" s="95"/>
    </row>
    <row r="51" spans="1:10" hidden="1" x14ac:dyDescent="0.25">
      <c r="A51" s="95"/>
      <c r="B51" s="94" t="s">
        <v>95</v>
      </c>
      <c r="C51" s="95"/>
      <c r="D51" s="95"/>
      <c r="E51" s="95"/>
      <c r="F51" s="95"/>
      <c r="G51" s="95"/>
      <c r="H51" s="95"/>
      <c r="I51" s="95"/>
      <c r="J51" s="95"/>
    </row>
    <row r="52" spans="1:10" hidden="1" x14ac:dyDescent="0.25">
      <c r="A52" s="95"/>
      <c r="B52" s="95" t="s">
        <v>96</v>
      </c>
      <c r="C52" s="95"/>
      <c r="D52" s="95"/>
      <c r="E52" s="95"/>
      <c r="F52" s="95"/>
      <c r="G52" s="95"/>
      <c r="H52" s="95"/>
      <c r="I52" s="95"/>
      <c r="J52" s="95"/>
    </row>
    <row r="53" spans="1:10" hidden="1" x14ac:dyDescent="0.25">
      <c r="A53" s="95"/>
      <c r="B53" s="95"/>
      <c r="C53" s="95"/>
      <c r="D53" s="95"/>
      <c r="E53" s="95"/>
      <c r="F53" s="95"/>
      <c r="G53" s="95"/>
      <c r="H53" s="95"/>
      <c r="I53" s="95"/>
      <c r="J53" s="95"/>
    </row>
    <row r="54" spans="1:10" hidden="1" x14ac:dyDescent="0.25">
      <c r="A54" s="95"/>
      <c r="B54" s="95"/>
      <c r="C54" s="95"/>
      <c r="D54" s="95"/>
      <c r="E54" s="95"/>
      <c r="F54" s="95"/>
      <c r="G54" s="95"/>
      <c r="H54" s="95"/>
      <c r="I54" s="95"/>
      <c r="J54" s="95"/>
    </row>
    <row r="55" spans="1:10" hidden="1" x14ac:dyDescent="0.25">
      <c r="A55" s="95"/>
      <c r="B55" s="95"/>
      <c r="C55" s="95"/>
      <c r="D55" s="95"/>
      <c r="E55" s="95"/>
      <c r="F55" s="95"/>
      <c r="G55" s="95"/>
      <c r="H55" s="95"/>
      <c r="I55" s="95"/>
      <c r="J55" s="95"/>
    </row>
    <row r="56" spans="1:10" hidden="1" x14ac:dyDescent="0.25">
      <c r="A56" s="95"/>
      <c r="B56" s="95"/>
      <c r="C56" s="95"/>
      <c r="D56" s="95"/>
      <c r="E56" s="95"/>
      <c r="F56" s="95"/>
      <c r="G56" s="95"/>
      <c r="H56" s="95"/>
      <c r="I56" s="95"/>
      <c r="J56" s="95"/>
    </row>
    <row r="57" spans="1:10" hidden="1" x14ac:dyDescent="0.25">
      <c r="A57" s="95"/>
      <c r="B57" s="95"/>
      <c r="C57" s="95"/>
      <c r="D57" s="95"/>
      <c r="E57" s="95"/>
      <c r="F57" s="95"/>
      <c r="G57" s="95"/>
      <c r="H57" s="95"/>
      <c r="I57" s="95"/>
      <c r="J57" s="95"/>
    </row>
    <row r="58" spans="1:10" hidden="1" x14ac:dyDescent="0.25">
      <c r="A58" s="95"/>
      <c r="B58" s="95"/>
      <c r="C58" s="95"/>
      <c r="D58" s="95"/>
      <c r="E58" s="95"/>
      <c r="F58" s="95"/>
      <c r="G58" s="95"/>
      <c r="H58" s="95"/>
      <c r="I58" s="95"/>
      <c r="J58" s="95"/>
    </row>
    <row r="59" spans="1:10" hidden="1" x14ac:dyDescent="0.25">
      <c r="A59" s="95"/>
      <c r="B59" s="95"/>
      <c r="C59" s="95"/>
      <c r="D59" s="95"/>
      <c r="E59" s="95"/>
      <c r="F59" s="95"/>
      <c r="G59" s="95"/>
      <c r="H59" s="95"/>
      <c r="I59" s="95"/>
      <c r="J59" s="95"/>
    </row>
    <row r="60" spans="1:10" hidden="1" x14ac:dyDescent="0.25">
      <c r="A60" s="206" t="s">
        <v>97</v>
      </c>
      <c r="B60" s="206"/>
      <c r="C60" s="95"/>
      <c r="D60" s="95"/>
      <c r="E60" s="95"/>
      <c r="F60" s="95"/>
      <c r="G60" s="95"/>
      <c r="H60" s="95"/>
      <c r="I60" s="95"/>
      <c r="J60" s="95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05" t="s">
        <v>98</v>
      </c>
      <c r="B73" s="205"/>
      <c r="C73" s="205"/>
      <c r="D73" s="205"/>
      <c r="E73" s="205"/>
      <c r="F73" s="205"/>
      <c r="G73" s="205"/>
      <c r="H73" s="205"/>
      <c r="I73" s="205"/>
      <c r="J73" s="205"/>
    </row>
    <row r="74" spans="1:10" ht="16.5" hidden="1" customHeight="1" thickBot="1" x14ac:dyDescent="0.35">
      <c r="A74" s="51" t="s">
        <v>56</v>
      </c>
      <c r="B74" s="52" t="s">
        <v>70</v>
      </c>
      <c r="C74" s="202" t="s">
        <v>50</v>
      </c>
      <c r="D74" s="203"/>
      <c r="E74" s="202" t="s">
        <v>67</v>
      </c>
      <c r="F74" s="204"/>
      <c r="G74" s="202" t="s">
        <v>68</v>
      </c>
      <c r="H74" s="203"/>
      <c r="I74" s="202" t="s">
        <v>69</v>
      </c>
      <c r="J74" s="203"/>
    </row>
    <row r="75" spans="1:10" ht="15.75" hidden="1" x14ac:dyDescent="0.3">
      <c r="A75" s="85"/>
      <c r="B75" s="54"/>
      <c r="C75" s="65" t="s">
        <v>79</v>
      </c>
      <c r="D75" s="65" t="s">
        <v>80</v>
      </c>
      <c r="E75" s="65" t="s">
        <v>79</v>
      </c>
      <c r="F75" s="65" t="s">
        <v>80</v>
      </c>
      <c r="G75" s="65" t="s">
        <v>79</v>
      </c>
      <c r="H75" s="65" t="s">
        <v>80</v>
      </c>
      <c r="I75" s="65" t="s">
        <v>79</v>
      </c>
      <c r="J75" s="65" t="s">
        <v>80</v>
      </c>
    </row>
    <row r="76" spans="1:10" ht="15.75" hidden="1" x14ac:dyDescent="0.3">
      <c r="A76" s="86"/>
      <c r="B76" s="54" t="s">
        <v>59</v>
      </c>
      <c r="C76" s="56">
        <v>1764858.42</v>
      </c>
      <c r="D76" s="56">
        <v>2281196.17</v>
      </c>
      <c r="E76" s="56">
        <v>1764858.42</v>
      </c>
      <c r="F76" s="56">
        <v>1896496.89</v>
      </c>
      <c r="G76" s="56"/>
      <c r="H76" s="56"/>
      <c r="I76" s="56"/>
      <c r="J76" s="56"/>
    </row>
    <row r="77" spans="1:10" ht="15.75" hidden="1" x14ac:dyDescent="0.3">
      <c r="A77" s="73"/>
      <c r="B77" s="54"/>
      <c r="C77" s="73"/>
      <c r="D77" s="73"/>
      <c r="E77" s="73"/>
      <c r="F77" s="87"/>
      <c r="G77" s="87"/>
      <c r="H77" s="87"/>
      <c r="I77" s="87"/>
      <c r="J77" s="87"/>
    </row>
    <row r="78" spans="1:10" ht="15.75" hidden="1" x14ac:dyDescent="0.3">
      <c r="A78" s="73"/>
      <c r="B78" s="54" t="s">
        <v>75</v>
      </c>
      <c r="C78" s="56">
        <f t="shared" ref="C78:J78" si="3">+C86+C102</f>
        <v>2818474.9200000004</v>
      </c>
      <c r="D78" s="56">
        <f t="shared" si="3"/>
        <v>3820610.29</v>
      </c>
      <c r="E78" s="56">
        <f t="shared" si="3"/>
        <v>2818474.9200000004</v>
      </c>
      <c r="F78" s="56">
        <f t="shared" si="3"/>
        <v>2361172.1800000002</v>
      </c>
      <c r="G78" s="56">
        <f t="shared" si="3"/>
        <v>0</v>
      </c>
      <c r="H78" s="56">
        <f t="shared" si="3"/>
        <v>0</v>
      </c>
      <c r="I78" s="56">
        <f t="shared" si="3"/>
        <v>0</v>
      </c>
      <c r="J78" s="56">
        <f t="shared" si="3"/>
        <v>0</v>
      </c>
    </row>
    <row r="79" spans="1:10" hidden="1" x14ac:dyDescent="0.25">
      <c r="A79" s="88"/>
      <c r="B79" s="61" t="s">
        <v>22</v>
      </c>
      <c r="C79" s="66">
        <v>62500</v>
      </c>
      <c r="D79" s="66">
        <v>138609.60999999999</v>
      </c>
      <c r="E79" s="66">
        <v>62500</v>
      </c>
      <c r="F79" s="66"/>
      <c r="G79" s="66"/>
      <c r="H79" s="66"/>
      <c r="I79" s="66"/>
      <c r="J79" s="66"/>
    </row>
    <row r="80" spans="1:10" hidden="1" x14ac:dyDescent="0.25">
      <c r="A80" s="88"/>
      <c r="B80" s="61" t="s">
        <v>23</v>
      </c>
      <c r="C80" s="66">
        <v>7500</v>
      </c>
      <c r="D80" s="66">
        <v>9818.25</v>
      </c>
      <c r="E80" s="66">
        <v>7500</v>
      </c>
      <c r="F80" s="66">
        <v>9560.36</v>
      </c>
      <c r="G80" s="66"/>
      <c r="H80" s="66"/>
      <c r="I80" s="66"/>
      <c r="J80" s="66"/>
    </row>
    <row r="81" spans="1:10" hidden="1" x14ac:dyDescent="0.25">
      <c r="A81" s="88"/>
      <c r="B81" s="61" t="s">
        <v>24</v>
      </c>
      <c r="C81" s="66">
        <v>8133.97</v>
      </c>
      <c r="D81" s="66"/>
      <c r="E81" s="66">
        <v>8133.97</v>
      </c>
      <c r="F81" s="66">
        <v>39787</v>
      </c>
      <c r="G81" s="66"/>
      <c r="H81" s="66"/>
      <c r="I81" s="66"/>
      <c r="J81" s="66"/>
    </row>
    <row r="82" spans="1:10" hidden="1" x14ac:dyDescent="0.25">
      <c r="A82" s="88"/>
      <c r="B82" s="61" t="s">
        <v>25</v>
      </c>
      <c r="C82" s="66">
        <v>33333.33</v>
      </c>
      <c r="D82" s="66">
        <v>19161.8</v>
      </c>
      <c r="E82" s="66">
        <v>33333.33</v>
      </c>
      <c r="F82" s="66"/>
      <c r="G82" s="66"/>
      <c r="H82" s="66"/>
      <c r="I82" s="66"/>
      <c r="J82" s="66"/>
    </row>
    <row r="83" spans="1:10" hidden="1" x14ac:dyDescent="0.25">
      <c r="A83" s="88"/>
      <c r="B83" s="61" t="s">
        <v>28</v>
      </c>
      <c r="C83" s="66">
        <v>165141.75</v>
      </c>
      <c r="D83" s="66">
        <v>4057.14</v>
      </c>
      <c r="E83" s="66">
        <v>165141.75</v>
      </c>
      <c r="F83" s="66">
        <v>184282.78</v>
      </c>
      <c r="G83" s="66"/>
      <c r="H83" s="66"/>
      <c r="I83" s="66"/>
      <c r="J83" s="66"/>
    </row>
    <row r="84" spans="1:10" hidden="1" x14ac:dyDescent="0.25">
      <c r="A84" s="88"/>
      <c r="B84" s="61" t="s">
        <v>29</v>
      </c>
      <c r="C84" s="66">
        <v>40000</v>
      </c>
      <c r="D84" s="66">
        <v>38120</v>
      </c>
      <c r="E84" s="66">
        <v>40000</v>
      </c>
      <c r="F84" s="66">
        <v>38120</v>
      </c>
      <c r="G84" s="66"/>
      <c r="H84" s="66"/>
      <c r="I84" s="66"/>
      <c r="J84" s="66"/>
    </row>
    <row r="85" spans="1:10" hidden="1" x14ac:dyDescent="0.25">
      <c r="A85" s="88"/>
      <c r="B85" s="61" t="s">
        <v>30</v>
      </c>
      <c r="C85" s="66">
        <v>26305.03</v>
      </c>
      <c r="D85" s="66">
        <v>48548.639999999999</v>
      </c>
      <c r="E85" s="66">
        <v>26305.03</v>
      </c>
      <c r="F85" s="66">
        <v>44604</v>
      </c>
      <c r="G85" s="66"/>
      <c r="H85" s="66"/>
      <c r="I85" s="66"/>
      <c r="J85" s="66"/>
    </row>
    <row r="86" spans="1:10" ht="16.5" hidden="1" thickBot="1" x14ac:dyDescent="0.35">
      <c r="A86" s="88"/>
      <c r="B86" s="89" t="s">
        <v>84</v>
      </c>
      <c r="C86" s="90">
        <f t="shared" ref="C86:J86" si="4">SUM(C79:C85)</f>
        <v>342914.07999999996</v>
      </c>
      <c r="D86" s="90">
        <f t="shared" si="4"/>
        <v>258315.44</v>
      </c>
      <c r="E86" s="90">
        <f t="shared" si="4"/>
        <v>342914.07999999996</v>
      </c>
      <c r="F86" s="90">
        <f t="shared" si="4"/>
        <v>316354.14</v>
      </c>
      <c r="G86" s="90">
        <f t="shared" si="4"/>
        <v>0</v>
      </c>
      <c r="H86" s="90">
        <f t="shared" si="4"/>
        <v>0</v>
      </c>
      <c r="I86" s="90">
        <f t="shared" si="4"/>
        <v>0</v>
      </c>
      <c r="J86" s="90">
        <f t="shared" si="4"/>
        <v>0</v>
      </c>
    </row>
    <row r="87" spans="1:10" ht="15.75" hidden="1" x14ac:dyDescent="0.3">
      <c r="A87" s="88"/>
      <c r="B87" s="91" t="s">
        <v>85</v>
      </c>
      <c r="C87" s="67"/>
      <c r="D87" s="67"/>
      <c r="E87" s="67"/>
      <c r="F87" s="67"/>
      <c r="G87" s="67"/>
      <c r="H87" s="67"/>
      <c r="I87" s="67"/>
      <c r="J87" s="67"/>
    </row>
    <row r="88" spans="1:10" hidden="1" x14ac:dyDescent="0.25">
      <c r="A88" s="88"/>
      <c r="B88" s="61" t="s">
        <v>31</v>
      </c>
      <c r="C88" s="66">
        <v>60936.45</v>
      </c>
      <c r="D88" s="66">
        <v>1023</v>
      </c>
      <c r="E88" s="66">
        <v>60936.45</v>
      </c>
      <c r="F88" s="66">
        <v>58023.7</v>
      </c>
      <c r="G88" s="66"/>
      <c r="H88" s="66"/>
      <c r="I88" s="66"/>
      <c r="J88" s="66"/>
    </row>
    <row r="89" spans="1:10" hidden="1" x14ac:dyDescent="0.25">
      <c r="A89" s="88"/>
      <c r="B89" s="61" t="s">
        <v>32</v>
      </c>
      <c r="C89" s="66">
        <v>600</v>
      </c>
      <c r="D89" s="66"/>
      <c r="E89" s="66">
        <v>600</v>
      </c>
      <c r="F89" s="66"/>
      <c r="G89" s="66"/>
      <c r="H89" s="66"/>
      <c r="I89" s="66"/>
      <c r="J89" s="66"/>
    </row>
    <row r="90" spans="1:10" hidden="1" x14ac:dyDescent="0.25">
      <c r="A90" s="88"/>
      <c r="B90" s="61" t="s">
        <v>86</v>
      </c>
      <c r="C90" s="66">
        <v>945.42</v>
      </c>
      <c r="D90" s="66"/>
      <c r="E90" s="66">
        <v>945.42</v>
      </c>
      <c r="F90" s="66"/>
      <c r="G90" s="66"/>
      <c r="H90" s="66"/>
      <c r="I90" s="66"/>
      <c r="J90" s="66"/>
    </row>
    <row r="91" spans="1:10" hidden="1" x14ac:dyDescent="0.25">
      <c r="A91" s="88"/>
      <c r="B91" s="61" t="s">
        <v>33</v>
      </c>
      <c r="C91" s="66">
        <v>169652.57</v>
      </c>
      <c r="D91" s="66">
        <v>181188.84</v>
      </c>
      <c r="E91" s="66">
        <v>169652.57</v>
      </c>
      <c r="F91" s="66">
        <v>66957.58</v>
      </c>
      <c r="G91" s="66"/>
      <c r="H91" s="66"/>
      <c r="I91" s="66"/>
      <c r="J91" s="66"/>
    </row>
    <row r="92" spans="1:10" hidden="1" x14ac:dyDescent="0.25">
      <c r="A92" s="88"/>
      <c r="B92" s="61" t="s">
        <v>34</v>
      </c>
      <c r="C92" s="66">
        <v>912</v>
      </c>
      <c r="D92" s="66"/>
      <c r="E92" s="66">
        <v>912</v>
      </c>
      <c r="F92" s="66"/>
      <c r="G92" s="66"/>
      <c r="H92" s="66"/>
      <c r="I92" s="66"/>
      <c r="J92" s="66"/>
    </row>
    <row r="93" spans="1:10" hidden="1" x14ac:dyDescent="0.25">
      <c r="A93" s="88"/>
      <c r="B93" s="61" t="s">
        <v>35</v>
      </c>
      <c r="C93" s="66">
        <v>427229.65</v>
      </c>
      <c r="D93" s="66">
        <v>535053.32999999996</v>
      </c>
      <c r="E93" s="66">
        <v>427229.65</v>
      </c>
      <c r="F93" s="66">
        <v>261536.69</v>
      </c>
      <c r="G93" s="66"/>
      <c r="H93" s="66"/>
      <c r="I93" s="66"/>
      <c r="J93" s="66"/>
    </row>
    <row r="94" spans="1:10" hidden="1" x14ac:dyDescent="0.25">
      <c r="A94" s="88"/>
      <c r="B94" s="61" t="s">
        <v>36</v>
      </c>
      <c r="C94" s="66">
        <v>100</v>
      </c>
      <c r="D94" s="66"/>
      <c r="E94" s="66">
        <v>100</v>
      </c>
      <c r="F94" s="66"/>
      <c r="G94" s="66"/>
      <c r="H94" s="66"/>
      <c r="I94" s="66"/>
      <c r="J94" s="66"/>
    </row>
    <row r="95" spans="1:10" hidden="1" x14ac:dyDescent="0.25">
      <c r="A95" s="88"/>
      <c r="B95" s="61" t="s">
        <v>37</v>
      </c>
      <c r="C95" s="66">
        <v>13579.7</v>
      </c>
      <c r="D95" s="66">
        <v>6224.76</v>
      </c>
      <c r="E95" s="66">
        <v>13579.7</v>
      </c>
      <c r="F95" s="66">
        <v>6630</v>
      </c>
      <c r="G95" s="66"/>
      <c r="H95" s="66"/>
      <c r="I95" s="66"/>
      <c r="J95" s="66"/>
    </row>
    <row r="96" spans="1:10" hidden="1" x14ac:dyDescent="0.25">
      <c r="A96" s="88"/>
      <c r="B96" s="61" t="s">
        <v>39</v>
      </c>
      <c r="C96" s="66">
        <v>310</v>
      </c>
      <c r="D96" s="66">
        <v>3610</v>
      </c>
      <c r="E96" s="66">
        <v>310</v>
      </c>
      <c r="F96" s="66"/>
      <c r="G96" s="66"/>
      <c r="H96" s="66"/>
      <c r="I96" s="66"/>
      <c r="J96" s="66"/>
    </row>
    <row r="97" spans="1:10" hidden="1" x14ac:dyDescent="0.25">
      <c r="A97" s="88"/>
      <c r="B97" s="61" t="s">
        <v>40</v>
      </c>
      <c r="C97" s="66">
        <v>10809.43</v>
      </c>
      <c r="D97" s="66">
        <v>39404.76</v>
      </c>
      <c r="E97" s="66">
        <v>10809.43</v>
      </c>
      <c r="F97" s="66">
        <v>23463</v>
      </c>
      <c r="G97" s="66"/>
      <c r="H97" s="66"/>
      <c r="I97" s="66"/>
      <c r="J97" s="66"/>
    </row>
    <row r="98" spans="1:10" hidden="1" x14ac:dyDescent="0.25">
      <c r="A98" s="88"/>
      <c r="B98" s="61" t="s">
        <v>41</v>
      </c>
      <c r="C98" s="66">
        <v>1780006.32</v>
      </c>
      <c r="D98" s="66">
        <v>2752150.16</v>
      </c>
      <c r="E98" s="66">
        <v>1780006.32</v>
      </c>
      <c r="F98" s="66">
        <v>1617110.07</v>
      </c>
      <c r="G98" s="66"/>
      <c r="H98" s="66"/>
      <c r="I98" s="66"/>
      <c r="J98" s="66"/>
    </row>
    <row r="99" spans="1:10" hidden="1" x14ac:dyDescent="0.25">
      <c r="A99" s="88"/>
      <c r="B99" s="61" t="s">
        <v>42</v>
      </c>
      <c r="C99" s="66">
        <v>2208.6999999999998</v>
      </c>
      <c r="D99" s="66"/>
      <c r="E99" s="66">
        <v>2208.6999999999998</v>
      </c>
      <c r="F99" s="66">
        <v>11097</v>
      </c>
      <c r="G99" s="66"/>
      <c r="H99" s="66"/>
      <c r="I99" s="66"/>
      <c r="J99" s="66"/>
    </row>
    <row r="100" spans="1:10" hidden="1" x14ac:dyDescent="0.25">
      <c r="A100" s="88"/>
      <c r="B100" s="61" t="s">
        <v>43</v>
      </c>
      <c r="C100" s="66">
        <v>8105.1</v>
      </c>
      <c r="D100" s="66">
        <v>43640</v>
      </c>
      <c r="E100" s="66">
        <v>8105.1</v>
      </c>
      <c r="F100" s="66"/>
      <c r="G100" s="66"/>
      <c r="H100" s="66"/>
      <c r="I100" s="66"/>
      <c r="J100" s="66"/>
    </row>
    <row r="101" spans="1:10" hidden="1" x14ac:dyDescent="0.25">
      <c r="A101" s="88"/>
      <c r="B101" s="61" t="s">
        <v>44</v>
      </c>
      <c r="C101" s="66">
        <v>165.5</v>
      </c>
      <c r="D101" s="66"/>
      <c r="E101" s="66">
        <v>165.5</v>
      </c>
      <c r="F101" s="66"/>
      <c r="G101" s="66"/>
      <c r="H101" s="66"/>
      <c r="I101" s="66"/>
      <c r="J101" s="66"/>
    </row>
    <row r="102" spans="1:10" ht="16.5" hidden="1" thickBot="1" x14ac:dyDescent="0.35">
      <c r="A102" s="88"/>
      <c r="B102" s="63" t="s">
        <v>46</v>
      </c>
      <c r="C102" s="90">
        <f t="shared" ref="C102:J102" si="5">SUM(C88:C101)</f>
        <v>2475560.8400000003</v>
      </c>
      <c r="D102" s="90">
        <f t="shared" si="5"/>
        <v>3562294.85</v>
      </c>
      <c r="E102" s="90">
        <f t="shared" si="5"/>
        <v>2475560.8400000003</v>
      </c>
      <c r="F102" s="90">
        <f t="shared" si="5"/>
        <v>2044818.04</v>
      </c>
      <c r="G102" s="90">
        <f t="shared" si="5"/>
        <v>0</v>
      </c>
      <c r="H102" s="90">
        <f t="shared" si="5"/>
        <v>0</v>
      </c>
      <c r="I102" s="90">
        <f t="shared" si="5"/>
        <v>0</v>
      </c>
      <c r="J102" s="90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05" t="s">
        <v>99</v>
      </c>
      <c r="B123" s="205"/>
      <c r="C123" s="205"/>
      <c r="D123" s="205"/>
      <c r="E123" s="205"/>
      <c r="F123" s="205"/>
      <c r="G123" s="205"/>
      <c r="H123" s="205"/>
      <c r="I123" s="205"/>
      <c r="J123" s="205"/>
    </row>
    <row r="124" spans="1:10" ht="16.5" hidden="1" customHeight="1" thickBot="1" x14ac:dyDescent="0.35">
      <c r="A124" s="51" t="s">
        <v>56</v>
      </c>
      <c r="B124" s="52" t="s">
        <v>70</v>
      </c>
      <c r="C124" s="202" t="s">
        <v>71</v>
      </c>
      <c r="D124" s="203"/>
      <c r="E124" s="202" t="s">
        <v>72</v>
      </c>
      <c r="F124" s="204"/>
      <c r="G124" s="202" t="s">
        <v>73</v>
      </c>
      <c r="H124" s="203"/>
      <c r="I124" s="202" t="s">
        <v>74</v>
      </c>
      <c r="J124" s="203"/>
    </row>
    <row r="125" spans="1:10" ht="15.75" hidden="1" x14ac:dyDescent="0.3">
      <c r="A125" s="85"/>
      <c r="B125" s="54"/>
      <c r="C125" s="65" t="s">
        <v>79</v>
      </c>
      <c r="D125" s="65" t="s">
        <v>80</v>
      </c>
      <c r="E125" s="65" t="s">
        <v>79</v>
      </c>
      <c r="F125" s="65" t="s">
        <v>80</v>
      </c>
      <c r="G125" s="65" t="s">
        <v>79</v>
      </c>
      <c r="H125" s="65" t="s">
        <v>80</v>
      </c>
      <c r="I125" s="65" t="s">
        <v>79</v>
      </c>
      <c r="J125" s="65" t="s">
        <v>80</v>
      </c>
    </row>
    <row r="126" spans="1:10" ht="15.75" hidden="1" x14ac:dyDescent="0.3">
      <c r="A126" s="86"/>
      <c r="B126" s="54" t="s">
        <v>59</v>
      </c>
      <c r="C126" s="56"/>
      <c r="D126" s="56"/>
      <c r="E126" s="56"/>
      <c r="F126" s="56"/>
      <c r="G126" s="56"/>
      <c r="H126" s="56"/>
      <c r="I126" s="56"/>
      <c r="J126" s="56"/>
    </row>
    <row r="127" spans="1:10" ht="15.75" hidden="1" x14ac:dyDescent="0.3">
      <c r="A127" s="73"/>
      <c r="B127" s="54"/>
      <c r="C127" s="87"/>
      <c r="D127" s="74"/>
      <c r="E127" s="87"/>
      <c r="F127" s="87"/>
      <c r="G127" s="87"/>
      <c r="H127" s="87"/>
      <c r="I127" s="87"/>
      <c r="J127" s="87"/>
    </row>
    <row r="128" spans="1:10" ht="15.75" hidden="1" x14ac:dyDescent="0.3">
      <c r="A128" s="73"/>
      <c r="B128" s="54" t="s">
        <v>75</v>
      </c>
      <c r="C128" s="56">
        <f t="shared" ref="C128:J128" si="6">+C136+C152</f>
        <v>0</v>
      </c>
      <c r="D128" s="56">
        <f t="shared" si="6"/>
        <v>0</v>
      </c>
      <c r="E128" s="56">
        <f t="shared" si="6"/>
        <v>0</v>
      </c>
      <c r="F128" s="56">
        <f t="shared" si="6"/>
        <v>0</v>
      </c>
      <c r="G128" s="56">
        <f t="shared" si="6"/>
        <v>0</v>
      </c>
      <c r="H128" s="56">
        <f t="shared" si="6"/>
        <v>0</v>
      </c>
      <c r="I128" s="56">
        <f t="shared" si="6"/>
        <v>0</v>
      </c>
      <c r="J128" s="56">
        <f t="shared" si="6"/>
        <v>0</v>
      </c>
    </row>
    <row r="129" spans="1:10" hidden="1" x14ac:dyDescent="0.25">
      <c r="A129" s="88"/>
      <c r="B129" s="61" t="s">
        <v>22</v>
      </c>
      <c r="C129" s="66"/>
      <c r="D129" s="66"/>
      <c r="E129" s="66"/>
      <c r="F129" s="66"/>
      <c r="G129" s="66"/>
      <c r="H129" s="66"/>
      <c r="I129" s="66"/>
      <c r="J129" s="66"/>
    </row>
    <row r="130" spans="1:10" hidden="1" x14ac:dyDescent="0.25">
      <c r="A130" s="88"/>
      <c r="B130" s="61" t="s">
        <v>23</v>
      </c>
      <c r="C130" s="66"/>
      <c r="D130" s="66"/>
      <c r="E130" s="66"/>
      <c r="F130" s="66"/>
      <c r="G130" s="66"/>
      <c r="H130" s="66"/>
      <c r="I130" s="66"/>
      <c r="J130" s="66"/>
    </row>
    <row r="131" spans="1:10" hidden="1" x14ac:dyDescent="0.25">
      <c r="A131" s="88"/>
      <c r="B131" s="61" t="s">
        <v>24</v>
      </c>
      <c r="C131" s="66"/>
      <c r="D131" s="66"/>
      <c r="E131" s="66"/>
      <c r="F131" s="66"/>
      <c r="G131" s="66"/>
      <c r="H131" s="66"/>
      <c r="I131" s="66"/>
      <c r="J131" s="66"/>
    </row>
    <row r="132" spans="1:10" hidden="1" x14ac:dyDescent="0.25">
      <c r="A132" s="88"/>
      <c r="B132" s="61" t="s">
        <v>25</v>
      </c>
      <c r="C132" s="66"/>
      <c r="D132" s="66"/>
      <c r="E132" s="66"/>
      <c r="F132" s="66"/>
      <c r="G132" s="66"/>
      <c r="H132" s="66"/>
      <c r="I132" s="66"/>
      <c r="J132" s="66"/>
    </row>
    <row r="133" spans="1:10" hidden="1" x14ac:dyDescent="0.25">
      <c r="A133" s="88"/>
      <c r="B133" s="61" t="s">
        <v>28</v>
      </c>
      <c r="C133" s="66"/>
      <c r="D133" s="66"/>
      <c r="E133" s="66"/>
      <c r="F133" s="66"/>
      <c r="G133" s="66"/>
      <c r="H133" s="66"/>
      <c r="I133" s="66"/>
      <c r="J133" s="66"/>
    </row>
    <row r="134" spans="1:10" hidden="1" x14ac:dyDescent="0.25">
      <c r="A134" s="88"/>
      <c r="B134" s="61" t="s">
        <v>29</v>
      </c>
      <c r="C134" s="66"/>
      <c r="D134" s="66"/>
      <c r="E134" s="66"/>
      <c r="F134" s="66"/>
      <c r="G134" s="66"/>
      <c r="H134" s="66"/>
      <c r="I134" s="66"/>
      <c r="J134" s="66"/>
    </row>
    <row r="135" spans="1:10" hidden="1" x14ac:dyDescent="0.25">
      <c r="A135" s="88"/>
      <c r="B135" s="61" t="s">
        <v>30</v>
      </c>
      <c r="C135" s="66"/>
      <c r="D135" s="66"/>
      <c r="E135" s="66"/>
      <c r="F135" s="66"/>
      <c r="G135" s="66"/>
      <c r="H135" s="66"/>
      <c r="I135" s="66"/>
      <c r="J135" s="66"/>
    </row>
    <row r="136" spans="1:10" ht="16.5" hidden="1" thickBot="1" x14ac:dyDescent="0.35">
      <c r="A136" s="88"/>
      <c r="B136" s="89" t="s">
        <v>84</v>
      </c>
      <c r="C136" s="90">
        <f t="shared" ref="C136:J136" si="7">SUM(C129:C135)</f>
        <v>0</v>
      </c>
      <c r="D136" s="90">
        <f t="shared" si="7"/>
        <v>0</v>
      </c>
      <c r="E136" s="90">
        <f t="shared" si="7"/>
        <v>0</v>
      </c>
      <c r="F136" s="90">
        <f t="shared" si="7"/>
        <v>0</v>
      </c>
      <c r="G136" s="90">
        <f t="shared" si="7"/>
        <v>0</v>
      </c>
      <c r="H136" s="90">
        <f t="shared" si="7"/>
        <v>0</v>
      </c>
      <c r="I136" s="90">
        <f t="shared" si="7"/>
        <v>0</v>
      </c>
      <c r="J136" s="90">
        <f t="shared" si="7"/>
        <v>0</v>
      </c>
    </row>
    <row r="137" spans="1:10" ht="15.75" hidden="1" x14ac:dyDescent="0.3">
      <c r="A137" s="88"/>
      <c r="B137" s="91" t="s">
        <v>85</v>
      </c>
      <c r="C137" s="67"/>
      <c r="D137" s="67"/>
      <c r="E137" s="67"/>
      <c r="F137" s="67"/>
      <c r="G137" s="67"/>
      <c r="H137" s="67"/>
      <c r="I137" s="67"/>
      <c r="J137" s="67"/>
    </row>
    <row r="138" spans="1:10" hidden="1" x14ac:dyDescent="0.25">
      <c r="A138" s="88"/>
      <c r="B138" s="61" t="s">
        <v>31</v>
      </c>
      <c r="C138" s="66"/>
      <c r="D138" s="66"/>
      <c r="E138" s="66"/>
      <c r="F138" s="66"/>
      <c r="G138" s="66"/>
      <c r="H138" s="66"/>
      <c r="I138" s="66"/>
      <c r="J138" s="66"/>
    </row>
    <row r="139" spans="1:10" hidden="1" x14ac:dyDescent="0.25">
      <c r="A139" s="88"/>
      <c r="B139" s="61" t="s">
        <v>100</v>
      </c>
      <c r="C139" s="66"/>
      <c r="D139" s="66"/>
      <c r="E139" s="66"/>
      <c r="F139" s="66"/>
      <c r="G139" s="66"/>
      <c r="H139" s="66"/>
      <c r="I139" s="66"/>
      <c r="J139" s="66"/>
    </row>
    <row r="140" spans="1:10" hidden="1" x14ac:dyDescent="0.25">
      <c r="A140" s="88"/>
      <c r="B140" s="61" t="s">
        <v>86</v>
      </c>
      <c r="C140" s="66"/>
      <c r="D140" s="66"/>
      <c r="E140" s="66"/>
      <c r="F140" s="66"/>
      <c r="G140" s="66"/>
      <c r="H140" s="66"/>
      <c r="I140" s="66"/>
      <c r="J140" s="66"/>
    </row>
    <row r="141" spans="1:10" hidden="1" x14ac:dyDescent="0.25">
      <c r="A141" s="88"/>
      <c r="B141" s="61" t="s">
        <v>33</v>
      </c>
      <c r="C141" s="66"/>
      <c r="D141" s="66"/>
      <c r="E141" s="66"/>
      <c r="F141" s="66"/>
      <c r="G141" s="66"/>
      <c r="H141" s="66"/>
      <c r="I141" s="66"/>
      <c r="J141" s="66"/>
    </row>
    <row r="142" spans="1:10" hidden="1" x14ac:dyDescent="0.25">
      <c r="A142" s="88"/>
      <c r="B142" s="61" t="s">
        <v>34</v>
      </c>
      <c r="C142" s="66"/>
      <c r="D142" s="66"/>
      <c r="E142" s="66"/>
      <c r="F142" s="66"/>
      <c r="G142" s="66"/>
      <c r="H142" s="66"/>
      <c r="I142" s="66"/>
      <c r="J142" s="66"/>
    </row>
    <row r="143" spans="1:10" hidden="1" x14ac:dyDescent="0.25">
      <c r="A143" s="88"/>
      <c r="B143" s="61" t="s">
        <v>35</v>
      </c>
      <c r="C143" s="66"/>
      <c r="D143" s="66"/>
      <c r="E143" s="66"/>
      <c r="F143" s="66"/>
      <c r="G143" s="66"/>
      <c r="H143" s="66"/>
      <c r="I143" s="66"/>
      <c r="J143" s="66"/>
    </row>
    <row r="144" spans="1:10" hidden="1" x14ac:dyDescent="0.25">
      <c r="A144" s="88"/>
      <c r="B144" s="61" t="s">
        <v>36</v>
      </c>
      <c r="C144" s="66"/>
      <c r="D144" s="66"/>
      <c r="E144" s="66"/>
      <c r="F144" s="66"/>
      <c r="G144" s="66"/>
      <c r="H144" s="66"/>
      <c r="I144" s="66"/>
      <c r="J144" s="66"/>
    </row>
    <row r="145" spans="1:10" hidden="1" x14ac:dyDescent="0.25">
      <c r="A145" s="88"/>
      <c r="B145" s="61" t="s">
        <v>37</v>
      </c>
      <c r="C145" s="66"/>
      <c r="D145" s="66"/>
      <c r="E145" s="66"/>
      <c r="F145" s="66"/>
      <c r="G145" s="66"/>
      <c r="H145" s="66"/>
      <c r="I145" s="66"/>
      <c r="J145" s="66"/>
    </row>
    <row r="146" spans="1:10" hidden="1" x14ac:dyDescent="0.25">
      <c r="A146" s="88"/>
      <c r="B146" s="61" t="s">
        <v>39</v>
      </c>
      <c r="C146" s="66"/>
      <c r="D146" s="66"/>
      <c r="E146" s="66"/>
      <c r="F146" s="66"/>
      <c r="G146" s="66"/>
      <c r="H146" s="66"/>
      <c r="I146" s="66"/>
      <c r="J146" s="66"/>
    </row>
    <row r="147" spans="1:10" hidden="1" x14ac:dyDescent="0.25">
      <c r="A147" s="88"/>
      <c r="B147" s="61" t="s">
        <v>40</v>
      </c>
      <c r="C147" s="66"/>
      <c r="D147" s="66"/>
      <c r="E147" s="66"/>
      <c r="F147" s="66"/>
      <c r="G147" s="66"/>
      <c r="H147" s="66"/>
      <c r="I147" s="66"/>
      <c r="J147" s="66"/>
    </row>
    <row r="148" spans="1:10" hidden="1" x14ac:dyDescent="0.25">
      <c r="A148" s="88"/>
      <c r="B148" s="61" t="s">
        <v>41</v>
      </c>
      <c r="C148" s="66"/>
      <c r="D148" s="66"/>
      <c r="E148" s="66"/>
      <c r="F148" s="66"/>
      <c r="G148" s="66"/>
      <c r="H148" s="66"/>
      <c r="I148" s="66"/>
      <c r="J148" s="66"/>
    </row>
    <row r="149" spans="1:10" hidden="1" x14ac:dyDescent="0.25">
      <c r="A149" s="88"/>
      <c r="B149" s="61" t="s">
        <v>42</v>
      </c>
      <c r="C149" s="66"/>
      <c r="D149" s="66"/>
      <c r="E149" s="66"/>
      <c r="F149" s="66"/>
      <c r="G149" s="66"/>
      <c r="H149" s="66"/>
      <c r="I149" s="66"/>
      <c r="J149" s="66"/>
    </row>
    <row r="150" spans="1:10" hidden="1" x14ac:dyDescent="0.25">
      <c r="A150" s="88"/>
      <c r="B150" s="61" t="s">
        <v>43</v>
      </c>
      <c r="C150" s="66"/>
      <c r="D150" s="66"/>
      <c r="E150" s="66"/>
      <c r="F150" s="66"/>
      <c r="G150" s="66"/>
      <c r="H150" s="66"/>
      <c r="I150" s="66"/>
      <c r="J150" s="66"/>
    </row>
    <row r="151" spans="1:10" hidden="1" x14ac:dyDescent="0.25">
      <c r="A151" s="88"/>
      <c r="B151" s="61" t="s">
        <v>44</v>
      </c>
      <c r="C151" s="66"/>
      <c r="D151" s="66"/>
      <c r="E151" s="66"/>
      <c r="F151" s="66"/>
      <c r="G151" s="66"/>
      <c r="H151" s="66"/>
      <c r="I151" s="66"/>
      <c r="J151" s="66"/>
    </row>
    <row r="152" spans="1:10" ht="16.5" hidden="1" thickBot="1" x14ac:dyDescent="0.35">
      <c r="A152" s="88"/>
      <c r="B152" s="63" t="s">
        <v>46</v>
      </c>
      <c r="C152" s="90">
        <f t="shared" ref="C152:J152" si="8">SUM(C138:C151)</f>
        <v>0</v>
      </c>
      <c r="D152" s="90">
        <f t="shared" si="8"/>
        <v>0</v>
      </c>
      <c r="E152" s="90">
        <f t="shared" si="8"/>
        <v>0</v>
      </c>
      <c r="F152" s="90">
        <f t="shared" si="8"/>
        <v>0</v>
      </c>
      <c r="G152" s="90">
        <f t="shared" si="8"/>
        <v>0</v>
      </c>
      <c r="H152" s="90">
        <f t="shared" si="8"/>
        <v>0</v>
      </c>
      <c r="I152" s="90">
        <f t="shared" si="8"/>
        <v>0</v>
      </c>
      <c r="J152" s="90">
        <f t="shared" si="8"/>
        <v>0</v>
      </c>
    </row>
    <row r="153" spans="1:10" hidden="1" x14ac:dyDescent="0.25">
      <c r="D153" s="75"/>
      <c r="J153" s="96"/>
    </row>
    <row r="154" spans="1:10" hidden="1" x14ac:dyDescent="0.25">
      <c r="J154" s="71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07" t="s">
        <v>177</v>
      </c>
      <c r="D177" s="207"/>
      <c r="E177" s="207"/>
      <c r="F177" s="207"/>
    </row>
    <row r="178" spans="3:7" x14ac:dyDescent="0.25">
      <c r="C178" s="207" t="s">
        <v>194</v>
      </c>
      <c r="D178" s="207"/>
      <c r="E178" s="207"/>
      <c r="F178" s="207"/>
    </row>
    <row r="179" spans="3:7" ht="15.75" x14ac:dyDescent="0.3">
      <c r="C179" s="166" t="s">
        <v>56</v>
      </c>
      <c r="D179" s="180" t="s">
        <v>57</v>
      </c>
      <c r="E179" s="208" t="s">
        <v>78</v>
      </c>
      <c r="F179" s="208"/>
    </row>
    <row r="180" spans="3:7" ht="15.75" x14ac:dyDescent="0.3">
      <c r="C180" s="166"/>
      <c r="D180" s="57"/>
      <c r="E180" s="166" t="s">
        <v>79</v>
      </c>
      <c r="F180" s="166" t="s">
        <v>101</v>
      </c>
    </row>
    <row r="181" spans="3:7" ht="15.75" x14ac:dyDescent="0.3">
      <c r="C181" s="167" t="s">
        <v>18</v>
      </c>
      <c r="D181" s="57" t="s">
        <v>59</v>
      </c>
      <c r="E181" s="60">
        <f>+'JUNIO DECE-5'!K117</f>
        <v>23913487.620000001</v>
      </c>
      <c r="F181" s="60">
        <f>+'JUNIO DECE-5'!L117</f>
        <v>23573890.920000002</v>
      </c>
      <c r="G181" s="71"/>
    </row>
    <row r="182" spans="3:7" ht="15.75" x14ac:dyDescent="0.3">
      <c r="C182" s="59"/>
      <c r="D182" s="57"/>
      <c r="E182" s="59"/>
      <c r="F182" s="58"/>
      <c r="G182" s="71"/>
    </row>
    <row r="183" spans="3:7" ht="15.75" x14ac:dyDescent="0.3">
      <c r="C183" s="59"/>
      <c r="D183" s="57" t="s">
        <v>21</v>
      </c>
      <c r="E183" s="60"/>
      <c r="F183" s="60"/>
    </row>
    <row r="184" spans="3:7" x14ac:dyDescent="0.25">
      <c r="C184" s="168">
        <v>111</v>
      </c>
      <c r="D184" s="181" t="str">
        <f>+'JUNIO DECE-5'!B173</f>
        <v>ENERGIA ELECTRICA</v>
      </c>
      <c r="E184" s="62">
        <f>+'JUNIO DECE-5'!K120</f>
        <v>530000</v>
      </c>
      <c r="F184" s="62">
        <v>525839.22</v>
      </c>
      <c r="G184" s="71"/>
    </row>
    <row r="185" spans="3:7" x14ac:dyDescent="0.25">
      <c r="C185" s="168">
        <v>113</v>
      </c>
      <c r="D185" s="181" t="str">
        <f>+'JUNIO DECE-5'!B174</f>
        <v>TELEFONIA</v>
      </c>
      <c r="E185" s="62">
        <f>+'JUNIO DECE-5'!K121</f>
        <v>59125</v>
      </c>
      <c r="F185" s="62">
        <v>49315.24</v>
      </c>
      <c r="G185" s="71"/>
    </row>
    <row r="186" spans="3:7" x14ac:dyDescent="0.25">
      <c r="C186" s="168">
        <v>122</v>
      </c>
      <c r="D186" s="181" t="str">
        <f>+'JUNIO DECE-5'!B175</f>
        <v>IMPRESIÓN, ENCUADERNACION Y REPRODUCCION</v>
      </c>
      <c r="E186" s="62">
        <f>+'JUNIO DECE-5'!K122</f>
        <v>64244.05</v>
      </c>
      <c r="F186" s="62">
        <v>63066.25</v>
      </c>
      <c r="G186" s="71"/>
    </row>
    <row r="187" spans="3:7" x14ac:dyDescent="0.25">
      <c r="C187" s="168">
        <v>163</v>
      </c>
      <c r="D187" s="181" t="str">
        <f>+'JUNIO DECE-5'!B176</f>
        <v>MANT. Y REP. EQUIPO MEDICO SANITARIO Y DE LAB.</v>
      </c>
      <c r="E187" s="62">
        <f>+'JUNIO DECE-5'!K123</f>
        <v>581869.89</v>
      </c>
      <c r="F187" s="62">
        <v>783355</v>
      </c>
      <c r="G187" s="71"/>
    </row>
    <row r="188" spans="3:7" x14ac:dyDescent="0.25">
      <c r="C188" s="168">
        <v>169</v>
      </c>
      <c r="D188" s="181" t="str">
        <f>+'JUNIO DECE-5'!B177</f>
        <v>MANT. Y REP. DE OTRAS MAQ. Y EQUIPO</v>
      </c>
      <c r="E188" s="62">
        <f>+'JUNIO DECE-5'!K124</f>
        <v>40712.300000000003</v>
      </c>
      <c r="F188" s="62">
        <v>35100</v>
      </c>
      <c r="G188" s="71"/>
    </row>
    <row r="189" spans="3:7" x14ac:dyDescent="0.25">
      <c r="C189" s="168">
        <v>171</v>
      </c>
      <c r="D189" s="181" t="str">
        <f>+'JUNIO DECE-5'!B178</f>
        <v>MANT. Y REPARACION DE EDIFICIOS</v>
      </c>
      <c r="E189" s="62">
        <f>+'JUNIO DECE-5'!K125</f>
        <v>61550</v>
      </c>
      <c r="F189" s="62">
        <v>48100</v>
      </c>
      <c r="G189" s="71"/>
    </row>
    <row r="190" spans="3:7" x14ac:dyDescent="0.25">
      <c r="C190" s="168">
        <v>174</v>
      </c>
      <c r="D190" s="181" t="str">
        <f>+'JUNIO DECE-5'!B179</f>
        <v>MANT. Y REP. DE INSTALACIONES</v>
      </c>
      <c r="E190" s="62">
        <f>+'JUNIO DECE-5'!K126</f>
        <v>99360.5</v>
      </c>
      <c r="F190" s="62">
        <v>60230</v>
      </c>
      <c r="G190" s="71"/>
    </row>
    <row r="191" spans="3:7" x14ac:dyDescent="0.25">
      <c r="C191" s="168">
        <v>197</v>
      </c>
      <c r="D191" s="181" t="str">
        <f>+'JUNIO DECE-5'!B180</f>
        <v>SERVICIOS DE VIGILANCIA</v>
      </c>
      <c r="E191" s="62">
        <f>+'JUNIO DECE-5'!K127</f>
        <v>260000</v>
      </c>
      <c r="F191" s="62">
        <v>260000</v>
      </c>
      <c r="G191" s="71"/>
    </row>
    <row r="192" spans="3:7" x14ac:dyDescent="0.25">
      <c r="C192" s="168">
        <v>199</v>
      </c>
      <c r="D192" s="181" t="str">
        <f>+'JUNIO DECE-5'!B181</f>
        <v>OTROS SERVICIOS NO PERSONALES</v>
      </c>
      <c r="E192" s="62">
        <f>+'JUNIO DECE-5'!K128</f>
        <v>342889.5</v>
      </c>
      <c r="F192" s="62">
        <v>386065.58</v>
      </c>
      <c r="G192" s="71"/>
    </row>
    <row r="193" spans="2:8" x14ac:dyDescent="0.25">
      <c r="C193" s="168">
        <v>243</v>
      </c>
      <c r="D193" s="181" t="str">
        <f>+'JUNIO DECE-5'!B182</f>
        <v>PRODUCTOS DE PAPEL O CARTON</v>
      </c>
      <c r="E193" s="62">
        <f>+'JUNIO DECE-5'!K129</f>
        <v>154711.24</v>
      </c>
      <c r="F193" s="62">
        <v>147363.24</v>
      </c>
      <c r="G193" s="71"/>
    </row>
    <row r="194" spans="2:8" x14ac:dyDescent="0.25">
      <c r="C194" s="168">
        <v>261</v>
      </c>
      <c r="D194" s="181" t="str">
        <f>+'JUNIO DECE-5'!B183</f>
        <v>ELEMENTOS Y COMPUESTOS QUIMICOS</v>
      </c>
      <c r="E194" s="62">
        <f>+'JUNIO DECE-5'!K130</f>
        <v>836414.94</v>
      </c>
      <c r="F194" s="62">
        <v>426132.29</v>
      </c>
      <c r="G194" s="71"/>
    </row>
    <row r="195" spans="2:8" x14ac:dyDescent="0.25">
      <c r="C195" s="168">
        <v>262</v>
      </c>
      <c r="D195" s="181" t="str">
        <f>+'JUNIO DECE-5'!B184</f>
        <v>COMBUSTIBLES Y LUBRICANTES</v>
      </c>
      <c r="E195" s="62">
        <f>+'JUNIO DECE-5'!K131</f>
        <v>17000</v>
      </c>
      <c r="F195" s="62">
        <v>13195</v>
      </c>
      <c r="G195" s="71"/>
    </row>
    <row r="196" spans="2:8" x14ac:dyDescent="0.25">
      <c r="C196" s="168">
        <v>266</v>
      </c>
      <c r="D196" s="181" t="str">
        <f>+'JUNIO DECE-5'!B185</f>
        <v>PRODUCTOS MEDICINALES Y FARMACEUTICOS</v>
      </c>
      <c r="E196" s="62">
        <f>+'JUNIO DECE-5'!K132</f>
        <v>790736.14</v>
      </c>
      <c r="F196" s="62">
        <v>514661.95</v>
      </c>
      <c r="G196" s="71"/>
    </row>
    <row r="197" spans="2:8" x14ac:dyDescent="0.25">
      <c r="C197" s="168">
        <v>267</v>
      </c>
      <c r="D197" s="181" t="str">
        <f>+'JUNIO DECE-5'!B186</f>
        <v>TINTES, PINTURAS Y COLORANTES</v>
      </c>
      <c r="E197" s="62">
        <f>+'JUNIO DECE-5'!K133</f>
        <v>180000</v>
      </c>
      <c r="F197" s="62">
        <v>122259.82</v>
      </c>
      <c r="G197" s="71"/>
    </row>
    <row r="198" spans="2:8" x14ac:dyDescent="0.25">
      <c r="C198" s="168">
        <v>268</v>
      </c>
      <c r="D198" s="181" t="str">
        <f>+'JUNIO DECE-5'!B187</f>
        <v>PRODUCTOS PLASTICOS, NYLON, VINIL Y PVC</v>
      </c>
      <c r="E198" s="62">
        <f>+'JUNIO DECE-5'!K134</f>
        <v>144664</v>
      </c>
      <c r="F198" s="62">
        <v>147707</v>
      </c>
      <c r="G198" s="71"/>
    </row>
    <row r="199" spans="2:8" x14ac:dyDescent="0.25">
      <c r="C199" s="168">
        <v>269</v>
      </c>
      <c r="D199" s="181" t="str">
        <f>+'JUNIO DECE-5'!B188</f>
        <v>OTROS PRODUCTOS QUIMICOS Y CONEXOS</v>
      </c>
      <c r="E199" s="62">
        <f>+'JUNIO DECE-5'!K135</f>
        <v>10000</v>
      </c>
      <c r="F199" s="62">
        <v>1350</v>
      </c>
      <c r="G199" s="71"/>
    </row>
    <row r="200" spans="2:8" x14ac:dyDescent="0.25">
      <c r="C200" s="168">
        <v>292</v>
      </c>
      <c r="D200" s="181" t="str">
        <f>+'JUNIO DECE-5'!B189</f>
        <v>UTILES DE LIMPIEZA Y PRODUCTOS SANITARIOS</v>
      </c>
      <c r="E200" s="62">
        <f>+'JUNIO DECE-5'!K136</f>
        <v>216194.41</v>
      </c>
      <c r="F200" s="62">
        <v>93505.5</v>
      </c>
      <c r="G200" s="71"/>
    </row>
    <row r="201" spans="2:8" x14ac:dyDescent="0.25">
      <c r="C201" s="168">
        <v>295</v>
      </c>
      <c r="D201" s="181" t="str">
        <f>+'JUNIO DECE-5'!B190</f>
        <v>UTILES MENORES MEDICO QUIRURGICOS Y DE LAB.</v>
      </c>
      <c r="E201" s="62">
        <f>+'JUNIO DECE-5'!K137</f>
        <v>31949881.489999998</v>
      </c>
      <c r="F201" s="62">
        <v>9209744.4800000004</v>
      </c>
      <c r="G201" s="71"/>
    </row>
    <row r="202" spans="2:8" x14ac:dyDescent="0.25">
      <c r="C202" s="168">
        <v>297</v>
      </c>
      <c r="D202" s="181" t="str">
        <f>+'JUNIO DECE-5'!B191</f>
        <v>UTILES, ACCESORIOS Y MATERIALES ELECTRICOS</v>
      </c>
      <c r="E202" s="62">
        <f>+'JUNIO DECE-5'!K138</f>
        <v>41790.379999999997</v>
      </c>
      <c r="F202" s="62">
        <v>21827.3</v>
      </c>
      <c r="G202" s="71"/>
    </row>
    <row r="203" spans="2:8" x14ac:dyDescent="0.25">
      <c r="C203" s="168">
        <v>298</v>
      </c>
      <c r="D203" s="181" t="str">
        <f>+'JUNIO DECE-5'!B192</f>
        <v>ACCESORIOS Y REPUESTOS EN GENERAL</v>
      </c>
      <c r="E203" s="62">
        <f>+'JUNIO DECE-5'!K139</f>
        <v>400000</v>
      </c>
      <c r="F203" s="62">
        <v>241094.72</v>
      </c>
      <c r="G203" s="71"/>
    </row>
    <row r="204" spans="2:8" x14ac:dyDescent="0.25">
      <c r="C204" s="168">
        <v>299</v>
      </c>
      <c r="D204" s="181" t="str">
        <f>+'JUNIO DECE-5'!B193</f>
        <v>OTROS MATERIALES Y SUMINISTROS</v>
      </c>
      <c r="E204" s="62">
        <f>+'JUNIO DECE-5'!K140</f>
        <v>300000</v>
      </c>
      <c r="F204" s="62">
        <v>177993.9</v>
      </c>
      <c r="G204" s="71"/>
      <c r="H204" s="71"/>
    </row>
    <row r="205" spans="2:8" x14ac:dyDescent="0.25">
      <c r="C205" s="168">
        <v>323</v>
      </c>
      <c r="D205" s="181" t="str">
        <f>+'JUNIO DECE-5'!B194</f>
        <v>EQUIPO MEDICO SANITARIO Y DE LABORATORIO</v>
      </c>
      <c r="E205" s="62">
        <f>+'JUNIO DECE-5'!K141</f>
        <v>4417467.76</v>
      </c>
      <c r="F205" s="62">
        <v>0</v>
      </c>
      <c r="G205" s="71"/>
      <c r="H205" s="71"/>
    </row>
    <row r="206" spans="2:8" ht="15.75" x14ac:dyDescent="0.3">
      <c r="C206" s="78"/>
      <c r="D206" s="57" t="s">
        <v>65</v>
      </c>
      <c r="E206" s="60">
        <f>SUM(E184:E205)</f>
        <v>41498611.600000001</v>
      </c>
      <c r="F206" s="60">
        <f>SUM(F184:F205)</f>
        <v>13327906.490000002</v>
      </c>
      <c r="G206" s="71"/>
    </row>
    <row r="207" spans="2:8" ht="15.75" x14ac:dyDescent="0.3">
      <c r="C207" s="78"/>
      <c r="D207" s="57" t="s">
        <v>66</v>
      </c>
      <c r="E207" s="60">
        <f>E206+E181</f>
        <v>65412099.219999999</v>
      </c>
      <c r="F207" s="60">
        <f>+F206+F181</f>
        <v>36901797.410000004</v>
      </c>
      <c r="G207" s="71"/>
    </row>
    <row r="208" spans="2:8" x14ac:dyDescent="0.25">
      <c r="B208" s="49"/>
      <c r="C208" s="71"/>
      <c r="G208" s="49"/>
    </row>
    <row r="209" spans="2:5" x14ac:dyDescent="0.25">
      <c r="B209" s="49"/>
      <c r="C209" s="71"/>
    </row>
    <row r="210" spans="2:5" x14ac:dyDescent="0.25">
      <c r="E210" s="72"/>
    </row>
    <row r="240" spans="2:8" x14ac:dyDescent="0.25">
      <c r="B240" s="82" t="s">
        <v>81</v>
      </c>
      <c r="D240" t="s">
        <v>102</v>
      </c>
      <c r="G240" s="49" t="s">
        <v>103</v>
      </c>
      <c r="H240" t="s">
        <v>6</v>
      </c>
    </row>
    <row r="241" spans="2:10" x14ac:dyDescent="0.25">
      <c r="D241" s="197" t="s">
        <v>104</v>
      </c>
      <c r="E241" s="197"/>
      <c r="F241" s="197"/>
      <c r="G241" s="49"/>
      <c r="H241" s="49" t="s">
        <v>152</v>
      </c>
      <c r="J241" s="49"/>
    </row>
    <row r="242" spans="2:10" x14ac:dyDescent="0.25">
      <c r="D242" s="197" t="s">
        <v>105</v>
      </c>
      <c r="E242" s="197"/>
      <c r="F242" s="197"/>
      <c r="G242" s="49"/>
      <c r="H242" s="49" t="s">
        <v>153</v>
      </c>
      <c r="J242" s="49"/>
    </row>
    <row r="243" spans="2:10" ht="9" customHeight="1" x14ac:dyDescent="0.25">
      <c r="D243" s="83"/>
      <c r="E243" s="83"/>
      <c r="H243" s="49"/>
      <c r="I243" s="49"/>
      <c r="J243" s="49"/>
    </row>
    <row r="244" spans="2:10" x14ac:dyDescent="0.25">
      <c r="B244" s="82" t="s">
        <v>82</v>
      </c>
      <c r="D244" s="49" t="s">
        <v>193</v>
      </c>
      <c r="H244" s="84"/>
      <c r="I244" s="84"/>
      <c r="J244" s="84"/>
    </row>
    <row r="246" spans="2:10" x14ac:dyDescent="0.25">
      <c r="D246" s="49"/>
    </row>
  </sheetData>
  <mergeCells count="28">
    <mergeCell ref="D242:F242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1:F241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</mergeCells>
  <hyperlinks>
    <hyperlink ref="A12" r:id="rId1" xr:uid="{C01017F2-2491-4744-AEB0-CD44F4536A38}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B2CE5-6EB5-411F-AB24-AC147D5D3998}">
  <dimension ref="A7:J246"/>
  <sheetViews>
    <sheetView topLeftCell="A229" workbookViewId="0">
      <selection activeCell="B208" sqref="B20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48" t="s">
        <v>53</v>
      </c>
      <c r="I8" s="188" t="s">
        <v>157</v>
      </c>
      <c r="J8" s="189"/>
    </row>
    <row r="9" spans="1:10" ht="5.25" customHeight="1" x14ac:dyDescent="0.25"/>
    <row r="10" spans="1:10" x14ac:dyDescent="0.25">
      <c r="A10" s="190" t="s">
        <v>0</v>
      </c>
      <c r="B10" s="190"/>
      <c r="C10" s="190"/>
      <c r="D10" s="190"/>
      <c r="E10" s="190"/>
      <c r="F10" s="190"/>
      <c r="G10" s="190"/>
      <c r="H10" s="190"/>
      <c r="I10" s="190"/>
      <c r="J10" s="190"/>
    </row>
    <row r="11" spans="1:10" x14ac:dyDescent="0.25">
      <c r="A11" s="191" t="s">
        <v>54</v>
      </c>
      <c r="B11" s="191"/>
      <c r="C11" s="191"/>
      <c r="D11" s="191"/>
      <c r="E11" s="191"/>
      <c r="F11" s="191"/>
      <c r="G11" s="191"/>
      <c r="H11" s="191"/>
      <c r="I11" s="191"/>
      <c r="J11" s="191"/>
    </row>
    <row r="12" spans="1:10" x14ac:dyDescent="0.25">
      <c r="A12" s="192" t="s">
        <v>55</v>
      </c>
      <c r="B12" s="191"/>
      <c r="C12" s="191"/>
      <c r="D12" s="191"/>
      <c r="E12" s="191"/>
      <c r="F12" s="191"/>
      <c r="G12" s="191"/>
      <c r="H12" s="191"/>
      <c r="I12" s="191"/>
      <c r="J12" s="191"/>
    </row>
    <row r="13" spans="1:10" ht="4.5" customHeight="1" x14ac:dyDescent="0.25">
      <c r="A13" s="137"/>
      <c r="B13" s="137"/>
      <c r="C13" s="137"/>
      <c r="D13" s="137"/>
      <c r="E13" s="137"/>
      <c r="F13" s="137"/>
      <c r="G13" s="137"/>
      <c r="H13" s="137"/>
      <c r="I13" s="137"/>
      <c r="J13" s="137"/>
    </row>
    <row r="14" spans="1:10" ht="16.5" hidden="1" thickBot="1" x14ac:dyDescent="0.3">
      <c r="A14" s="205" t="s">
        <v>83</v>
      </c>
      <c r="B14" s="205"/>
      <c r="C14" s="205"/>
      <c r="D14" s="205"/>
      <c r="E14" s="205"/>
      <c r="F14" s="205"/>
      <c r="G14" s="205"/>
      <c r="H14" s="205"/>
      <c r="I14" s="205"/>
      <c r="J14" s="205"/>
    </row>
    <row r="15" spans="1:10" ht="30.75" hidden="1" customHeight="1" thickBot="1" x14ac:dyDescent="0.35">
      <c r="A15" s="51" t="s">
        <v>56</v>
      </c>
      <c r="B15" s="52" t="s">
        <v>70</v>
      </c>
      <c r="C15" s="202" t="s">
        <v>1</v>
      </c>
      <c r="D15" s="203"/>
      <c r="E15" s="202" t="s">
        <v>2</v>
      </c>
      <c r="F15" s="204"/>
      <c r="G15" s="202" t="s">
        <v>3</v>
      </c>
      <c r="H15" s="203"/>
      <c r="I15" s="202" t="s">
        <v>4</v>
      </c>
      <c r="J15" s="203"/>
    </row>
    <row r="16" spans="1:10" ht="15.75" hidden="1" x14ac:dyDescent="0.3">
      <c r="A16" s="85"/>
      <c r="B16" s="54"/>
      <c r="C16" s="65" t="s">
        <v>79</v>
      </c>
      <c r="D16" s="65" t="s">
        <v>80</v>
      </c>
      <c r="E16" s="65" t="s">
        <v>79</v>
      </c>
      <c r="F16" s="65" t="s">
        <v>80</v>
      </c>
      <c r="G16" s="65" t="s">
        <v>79</v>
      </c>
      <c r="H16" s="65" t="s">
        <v>80</v>
      </c>
      <c r="I16" s="65" t="s">
        <v>79</v>
      </c>
      <c r="J16" s="65" t="s">
        <v>80</v>
      </c>
    </row>
    <row r="17" spans="1:10" ht="15.75" hidden="1" x14ac:dyDescent="0.3">
      <c r="A17" s="86"/>
      <c r="B17" s="54" t="s">
        <v>59</v>
      </c>
      <c r="C17" s="56">
        <v>1764858.42</v>
      </c>
      <c r="D17" s="56">
        <v>1492317.42</v>
      </c>
      <c r="E17" s="56">
        <v>1764858.42</v>
      </c>
      <c r="F17" s="56">
        <v>1792563.63</v>
      </c>
      <c r="G17" s="56">
        <v>1764858.42</v>
      </c>
      <c r="H17" s="56">
        <v>1578007.92</v>
      </c>
      <c r="I17" s="56">
        <v>1764858.42</v>
      </c>
      <c r="J17" s="56">
        <v>1803793.55</v>
      </c>
    </row>
    <row r="18" spans="1:10" ht="15.75" hidden="1" x14ac:dyDescent="0.3">
      <c r="A18" s="73"/>
      <c r="B18" s="54"/>
      <c r="C18" s="74"/>
      <c r="D18" s="73"/>
      <c r="E18" s="87"/>
      <c r="F18" s="87"/>
      <c r="G18" s="73"/>
      <c r="H18" s="87"/>
      <c r="I18" s="73"/>
      <c r="J18" s="87"/>
    </row>
    <row r="19" spans="1:10" ht="15.75" hidden="1" x14ac:dyDescent="0.3">
      <c r="A19" s="73"/>
      <c r="B19" s="54" t="s">
        <v>75</v>
      </c>
      <c r="C19" s="56">
        <f t="shared" ref="C19:J19" si="0">+C27+C43</f>
        <v>2818474.9200000004</v>
      </c>
      <c r="D19" s="56">
        <f t="shared" si="0"/>
        <v>0</v>
      </c>
      <c r="E19" s="56">
        <f t="shared" si="0"/>
        <v>2818474.9200000004</v>
      </c>
      <c r="F19" s="56">
        <f t="shared" si="0"/>
        <v>67111.01999999999</v>
      </c>
      <c r="G19" s="56">
        <f t="shared" si="0"/>
        <v>2818474.9200000004</v>
      </c>
      <c r="H19" s="56">
        <f t="shared" si="0"/>
        <v>58543.64</v>
      </c>
      <c r="I19" s="56">
        <f t="shared" si="0"/>
        <v>2818474.9200000004</v>
      </c>
      <c r="J19" s="56">
        <f t="shared" si="0"/>
        <v>3743927.3</v>
      </c>
    </row>
    <row r="20" spans="1:10" hidden="1" x14ac:dyDescent="0.25">
      <c r="A20" s="88"/>
      <c r="B20" s="61" t="s">
        <v>22</v>
      </c>
      <c r="C20" s="66">
        <v>62500</v>
      </c>
      <c r="D20" s="66"/>
      <c r="E20" s="66">
        <v>62500</v>
      </c>
      <c r="F20" s="66">
        <v>56112.02</v>
      </c>
      <c r="G20" s="66">
        <v>62500</v>
      </c>
      <c r="H20" s="66"/>
      <c r="I20" s="66">
        <v>62500</v>
      </c>
      <c r="J20" s="66">
        <v>68083.009999999995</v>
      </c>
    </row>
    <row r="21" spans="1:10" hidden="1" x14ac:dyDescent="0.25">
      <c r="A21" s="88"/>
      <c r="B21" s="61" t="s">
        <v>23</v>
      </c>
      <c r="C21" s="66">
        <v>7500</v>
      </c>
      <c r="D21" s="66"/>
      <c r="E21" s="66">
        <v>7500</v>
      </c>
      <c r="F21" s="66">
        <v>10999</v>
      </c>
      <c r="G21" s="66">
        <v>7500</v>
      </c>
      <c r="H21" s="66">
        <v>11011</v>
      </c>
      <c r="I21" s="66">
        <v>7500</v>
      </c>
      <c r="J21" s="66">
        <v>10992</v>
      </c>
    </row>
    <row r="22" spans="1:10" hidden="1" x14ac:dyDescent="0.25">
      <c r="A22" s="88"/>
      <c r="B22" s="61" t="s">
        <v>24</v>
      </c>
      <c r="C22" s="66">
        <v>8133.97</v>
      </c>
      <c r="D22" s="66"/>
      <c r="E22" s="66">
        <v>8133.97</v>
      </c>
      <c r="F22" s="66"/>
      <c r="G22" s="66">
        <v>8133.97</v>
      </c>
      <c r="H22" s="66"/>
      <c r="I22" s="66">
        <v>8133.97</v>
      </c>
      <c r="J22" s="66">
        <v>4358</v>
      </c>
    </row>
    <row r="23" spans="1:10" hidden="1" x14ac:dyDescent="0.25">
      <c r="A23" s="88"/>
      <c r="B23" s="61" t="s">
        <v>25</v>
      </c>
      <c r="C23" s="66">
        <v>33333.33</v>
      </c>
      <c r="D23" s="66"/>
      <c r="E23" s="66">
        <v>33333.33</v>
      </c>
      <c r="F23" s="66"/>
      <c r="G23" s="66">
        <v>33333.33</v>
      </c>
      <c r="H23" s="66"/>
      <c r="I23" s="66">
        <v>33333.33</v>
      </c>
      <c r="J23" s="66">
        <v>45020</v>
      </c>
    </row>
    <row r="24" spans="1:10" hidden="1" x14ac:dyDescent="0.25">
      <c r="A24" s="88"/>
      <c r="B24" s="61" t="s">
        <v>28</v>
      </c>
      <c r="C24" s="66">
        <v>165141.75</v>
      </c>
      <c r="D24" s="66"/>
      <c r="E24" s="66">
        <v>165141.75</v>
      </c>
      <c r="F24" s="66"/>
      <c r="G24" s="66">
        <v>165141.75</v>
      </c>
      <c r="H24" s="66">
        <v>1000</v>
      </c>
      <c r="I24" s="66">
        <v>165141.75</v>
      </c>
      <c r="J24" s="66">
        <v>26842.86</v>
      </c>
    </row>
    <row r="25" spans="1:10" hidden="1" x14ac:dyDescent="0.25">
      <c r="A25" s="88"/>
      <c r="B25" s="61" t="s">
        <v>29</v>
      </c>
      <c r="C25" s="66">
        <v>40000</v>
      </c>
      <c r="D25" s="66"/>
      <c r="E25" s="66">
        <v>40000</v>
      </c>
      <c r="F25" s="66"/>
      <c r="G25" s="66">
        <v>40000</v>
      </c>
      <c r="H25" s="66"/>
      <c r="I25" s="66">
        <v>40000</v>
      </c>
      <c r="J25" s="66">
        <v>76240</v>
      </c>
    </row>
    <row r="26" spans="1:10" hidden="1" x14ac:dyDescent="0.25">
      <c r="A26" s="88"/>
      <c r="B26" s="61" t="s">
        <v>30</v>
      </c>
      <c r="C26" s="66">
        <v>26305.03</v>
      </c>
      <c r="D26" s="66"/>
      <c r="E26" s="66">
        <v>26305.03</v>
      </c>
      <c r="F26" s="66"/>
      <c r="G26" s="66">
        <v>26305.03</v>
      </c>
      <c r="H26" s="66">
        <v>46532.639999999999</v>
      </c>
      <c r="I26" s="66">
        <v>26305.03</v>
      </c>
      <c r="J26" s="66">
        <v>55063.68</v>
      </c>
    </row>
    <row r="27" spans="1:10" ht="16.5" hidden="1" thickBot="1" x14ac:dyDescent="0.35">
      <c r="A27" s="88"/>
      <c r="B27" s="89" t="s">
        <v>84</v>
      </c>
      <c r="C27" s="90">
        <f t="shared" ref="C27:J27" si="1">SUM(C20:C26)</f>
        <v>342914.07999999996</v>
      </c>
      <c r="D27" s="90">
        <f t="shared" si="1"/>
        <v>0</v>
      </c>
      <c r="E27" s="90">
        <f t="shared" si="1"/>
        <v>342914.07999999996</v>
      </c>
      <c r="F27" s="90">
        <f t="shared" si="1"/>
        <v>67111.01999999999</v>
      </c>
      <c r="G27" s="90">
        <f t="shared" si="1"/>
        <v>342914.07999999996</v>
      </c>
      <c r="H27" s="90">
        <f t="shared" si="1"/>
        <v>58543.64</v>
      </c>
      <c r="I27" s="90">
        <f t="shared" si="1"/>
        <v>342914.07999999996</v>
      </c>
      <c r="J27" s="90">
        <f t="shared" si="1"/>
        <v>286599.55</v>
      </c>
    </row>
    <row r="28" spans="1:10" ht="15.75" hidden="1" x14ac:dyDescent="0.3">
      <c r="A28" s="88"/>
      <c r="B28" s="91" t="s">
        <v>85</v>
      </c>
      <c r="C28" s="67"/>
      <c r="D28" s="67"/>
      <c r="E28" s="67"/>
      <c r="F28" s="67"/>
      <c r="G28" s="67"/>
      <c r="H28" s="67"/>
      <c r="I28" s="67"/>
      <c r="J28" s="67"/>
    </row>
    <row r="29" spans="1:10" hidden="1" x14ac:dyDescent="0.25">
      <c r="A29" s="88"/>
      <c r="B29" s="61" t="s">
        <v>31</v>
      </c>
      <c r="C29" s="66">
        <v>60936.45</v>
      </c>
      <c r="D29" s="66"/>
      <c r="E29" s="66">
        <v>60936.45</v>
      </c>
      <c r="F29" s="66"/>
      <c r="G29" s="66">
        <v>60936.45</v>
      </c>
      <c r="H29" s="66"/>
      <c r="I29" s="66">
        <v>60936.45</v>
      </c>
      <c r="J29" s="66">
        <v>202940.25</v>
      </c>
    </row>
    <row r="30" spans="1:10" hidden="1" x14ac:dyDescent="0.25">
      <c r="A30" s="88"/>
      <c r="B30" s="61" t="s">
        <v>32</v>
      </c>
      <c r="C30" s="66">
        <v>600</v>
      </c>
      <c r="D30" s="66"/>
      <c r="E30" s="66">
        <v>600</v>
      </c>
      <c r="F30" s="66"/>
      <c r="G30" s="66">
        <v>600</v>
      </c>
      <c r="H30" s="66"/>
      <c r="I30" s="66">
        <v>600</v>
      </c>
      <c r="J30" s="66"/>
    </row>
    <row r="31" spans="1:10" hidden="1" x14ac:dyDescent="0.25">
      <c r="A31" s="88"/>
      <c r="B31" s="61" t="s">
        <v>86</v>
      </c>
      <c r="C31" s="66">
        <v>945.42</v>
      </c>
      <c r="D31" s="66"/>
      <c r="E31" s="66">
        <v>945.42</v>
      </c>
      <c r="F31" s="66"/>
      <c r="G31" s="66">
        <v>945.42</v>
      </c>
      <c r="H31" s="66"/>
      <c r="I31" s="66">
        <v>945.42</v>
      </c>
      <c r="J31" s="66"/>
    </row>
    <row r="32" spans="1:10" hidden="1" x14ac:dyDescent="0.25">
      <c r="A32" s="88"/>
      <c r="B32" s="61" t="s">
        <v>33</v>
      </c>
      <c r="C32" s="66">
        <v>169652.57</v>
      </c>
      <c r="D32" s="66"/>
      <c r="E32" s="66">
        <v>169652.57</v>
      </c>
      <c r="F32" s="66"/>
      <c r="G32" s="66">
        <v>169652.57</v>
      </c>
      <c r="H32" s="66"/>
      <c r="I32" s="66">
        <v>169652.57</v>
      </c>
      <c r="J32" s="66">
        <v>178282.05</v>
      </c>
    </row>
    <row r="33" spans="1:10" hidden="1" x14ac:dyDescent="0.25">
      <c r="A33" s="88"/>
      <c r="B33" s="61" t="s">
        <v>34</v>
      </c>
      <c r="C33" s="66">
        <v>912</v>
      </c>
      <c r="D33" s="66"/>
      <c r="E33" s="66">
        <v>912</v>
      </c>
      <c r="F33" s="66"/>
      <c r="G33" s="66">
        <v>912</v>
      </c>
      <c r="H33" s="66"/>
      <c r="I33" s="66">
        <v>912</v>
      </c>
      <c r="J33" s="66"/>
    </row>
    <row r="34" spans="1:10" hidden="1" x14ac:dyDescent="0.25">
      <c r="A34" s="88"/>
      <c r="B34" s="61" t="s">
        <v>35</v>
      </c>
      <c r="C34" s="66">
        <v>427229.65</v>
      </c>
      <c r="D34" s="66"/>
      <c r="E34" s="66">
        <v>427229.65</v>
      </c>
      <c r="F34" s="66"/>
      <c r="G34" s="66">
        <v>427229.65</v>
      </c>
      <c r="H34" s="66"/>
      <c r="I34" s="66">
        <v>427229.65</v>
      </c>
      <c r="J34" s="66">
        <v>1425199.8</v>
      </c>
    </row>
    <row r="35" spans="1:10" hidden="1" x14ac:dyDescent="0.25">
      <c r="A35" s="88"/>
      <c r="B35" s="61" t="s">
        <v>36</v>
      </c>
      <c r="C35" s="66">
        <v>100</v>
      </c>
      <c r="D35" s="66"/>
      <c r="E35" s="66">
        <v>100</v>
      </c>
      <c r="F35" s="66"/>
      <c r="G35" s="66">
        <v>100</v>
      </c>
      <c r="H35" s="66"/>
      <c r="I35" s="66">
        <v>100</v>
      </c>
      <c r="J35" s="66"/>
    </row>
    <row r="36" spans="1:10" hidden="1" x14ac:dyDescent="0.25">
      <c r="A36" s="88"/>
      <c r="B36" s="61" t="s">
        <v>37</v>
      </c>
      <c r="C36" s="66">
        <v>13579.7</v>
      </c>
      <c r="D36" s="66"/>
      <c r="E36" s="66">
        <v>13579.7</v>
      </c>
      <c r="F36" s="66"/>
      <c r="G36" s="66">
        <v>13579.7</v>
      </c>
      <c r="H36" s="66"/>
      <c r="I36" s="66">
        <v>13579.7</v>
      </c>
      <c r="J36" s="66">
        <v>75162.240000000005</v>
      </c>
    </row>
    <row r="37" spans="1:10" hidden="1" x14ac:dyDescent="0.25">
      <c r="A37" s="88"/>
      <c r="B37" s="61" t="s">
        <v>39</v>
      </c>
      <c r="C37" s="66">
        <v>310</v>
      </c>
      <c r="D37" s="66"/>
      <c r="E37" s="66">
        <v>310</v>
      </c>
      <c r="F37" s="66"/>
      <c r="G37" s="66">
        <v>310</v>
      </c>
      <c r="H37" s="66"/>
      <c r="I37" s="66">
        <v>310</v>
      </c>
      <c r="J37" s="66"/>
    </row>
    <row r="38" spans="1:10" hidden="1" x14ac:dyDescent="0.25">
      <c r="A38" s="88"/>
      <c r="B38" s="61" t="s">
        <v>40</v>
      </c>
      <c r="C38" s="66">
        <v>10809.43</v>
      </c>
      <c r="D38" s="66"/>
      <c r="E38" s="66">
        <v>10809.43</v>
      </c>
      <c r="F38" s="66"/>
      <c r="G38" s="66">
        <v>10809.43</v>
      </c>
      <c r="H38" s="66"/>
      <c r="I38" s="66">
        <v>10809.43</v>
      </c>
      <c r="J38" s="66">
        <v>14528.6</v>
      </c>
    </row>
    <row r="39" spans="1:10" hidden="1" x14ac:dyDescent="0.25">
      <c r="A39" s="88"/>
      <c r="B39" s="61" t="s">
        <v>41</v>
      </c>
      <c r="C39" s="66">
        <v>1780006.32</v>
      </c>
      <c r="D39" s="66"/>
      <c r="E39" s="66">
        <v>1780006.32</v>
      </c>
      <c r="F39" s="66"/>
      <c r="G39" s="66">
        <v>1780006.32</v>
      </c>
      <c r="H39" s="66"/>
      <c r="I39" s="66">
        <v>1780006.32</v>
      </c>
      <c r="J39" s="66">
        <v>1545914.81</v>
      </c>
    </row>
    <row r="40" spans="1:10" hidden="1" x14ac:dyDescent="0.25">
      <c r="A40" s="88"/>
      <c r="B40" s="61" t="s">
        <v>42</v>
      </c>
      <c r="C40" s="66">
        <v>2208.6999999999998</v>
      </c>
      <c r="D40" s="66"/>
      <c r="E40" s="66">
        <v>2208.6999999999998</v>
      </c>
      <c r="F40" s="66"/>
      <c r="G40" s="66">
        <v>2208.6999999999998</v>
      </c>
      <c r="H40" s="66"/>
      <c r="I40" s="66">
        <v>2208.6999999999998</v>
      </c>
      <c r="J40" s="66">
        <v>15300</v>
      </c>
    </row>
    <row r="41" spans="1:10" hidden="1" x14ac:dyDescent="0.25">
      <c r="A41" s="88"/>
      <c r="B41" s="61" t="s">
        <v>43</v>
      </c>
      <c r="C41" s="66">
        <v>8105.1</v>
      </c>
      <c r="D41" s="66"/>
      <c r="E41" s="66">
        <v>8105.1</v>
      </c>
      <c r="F41" s="66"/>
      <c r="G41" s="66">
        <v>8105.1</v>
      </c>
      <c r="H41" s="66"/>
      <c r="I41" s="66">
        <v>8105.1</v>
      </c>
      <c r="J41" s="66"/>
    </row>
    <row r="42" spans="1:10" hidden="1" x14ac:dyDescent="0.25">
      <c r="A42" s="88"/>
      <c r="B42" s="61" t="s">
        <v>44</v>
      </c>
      <c r="C42" s="66">
        <v>165.5</v>
      </c>
      <c r="D42" s="66"/>
      <c r="E42" s="66">
        <v>165.5</v>
      </c>
      <c r="F42" s="66"/>
      <c r="G42" s="66">
        <v>165.5</v>
      </c>
      <c r="H42" s="66"/>
      <c r="I42" s="66">
        <v>165.5</v>
      </c>
      <c r="J42" s="66"/>
    </row>
    <row r="43" spans="1:10" ht="16.5" hidden="1" thickBot="1" x14ac:dyDescent="0.35">
      <c r="A43" s="88"/>
      <c r="B43" s="63" t="s">
        <v>46</v>
      </c>
      <c r="C43" s="90">
        <f t="shared" ref="C43:J43" si="2">SUM(C29:C42)</f>
        <v>2475560.8400000003</v>
      </c>
      <c r="D43" s="90">
        <f t="shared" si="2"/>
        <v>0</v>
      </c>
      <c r="E43" s="90">
        <f t="shared" si="2"/>
        <v>2475560.8400000003</v>
      </c>
      <c r="F43" s="90">
        <f t="shared" si="2"/>
        <v>0</v>
      </c>
      <c r="G43" s="90">
        <f t="shared" si="2"/>
        <v>2475560.8400000003</v>
      </c>
      <c r="H43" s="90">
        <f t="shared" si="2"/>
        <v>0</v>
      </c>
      <c r="I43" s="90">
        <f t="shared" si="2"/>
        <v>2475560.8400000003</v>
      </c>
      <c r="J43" s="90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05" t="s">
        <v>87</v>
      </c>
      <c r="B46" s="205"/>
      <c r="C46" s="205"/>
      <c r="D46" s="205"/>
      <c r="E46" s="205"/>
      <c r="F46" s="205"/>
      <c r="G46" s="205"/>
      <c r="H46" s="205"/>
      <c r="I46" s="205"/>
      <c r="J46" s="205"/>
    </row>
    <row r="47" spans="1:10" ht="28.5" hidden="1" customHeight="1" x14ac:dyDescent="0.25">
      <c r="A47" s="92" t="s">
        <v>56</v>
      </c>
      <c r="B47" s="93" t="s">
        <v>88</v>
      </c>
      <c r="C47" s="199" t="s">
        <v>89</v>
      </c>
      <c r="D47" s="200"/>
      <c r="E47" s="199" t="s">
        <v>90</v>
      </c>
      <c r="F47" s="201"/>
      <c r="G47" s="138" t="s">
        <v>91</v>
      </c>
      <c r="H47" s="139"/>
      <c r="I47" s="139"/>
      <c r="J47" s="139"/>
    </row>
    <row r="48" spans="1:10" hidden="1" x14ac:dyDescent="0.25">
      <c r="A48" s="140"/>
      <c r="B48" s="94" t="s">
        <v>92</v>
      </c>
      <c r="C48" s="140" t="s">
        <v>93</v>
      </c>
      <c r="D48" s="140" t="s">
        <v>94</v>
      </c>
      <c r="E48" s="140" t="s">
        <v>93</v>
      </c>
      <c r="F48" s="140" t="s">
        <v>94</v>
      </c>
      <c r="G48" s="140" t="s">
        <v>93</v>
      </c>
      <c r="H48" s="140" t="s">
        <v>94</v>
      </c>
      <c r="I48" s="140"/>
      <c r="J48" s="140"/>
    </row>
    <row r="49" spans="1:10" hidden="1" x14ac:dyDescent="0.25">
      <c r="A49" s="95"/>
      <c r="B49" s="95"/>
      <c r="C49" s="95"/>
      <c r="D49" s="95"/>
      <c r="E49" s="95"/>
      <c r="F49" s="95"/>
      <c r="G49" s="95"/>
      <c r="H49" s="95"/>
      <c r="I49" s="95"/>
      <c r="J49" s="95"/>
    </row>
    <row r="50" spans="1:10" hidden="1" x14ac:dyDescent="0.25">
      <c r="A50" s="95"/>
      <c r="B50" s="95"/>
      <c r="C50" s="95"/>
      <c r="D50" s="95"/>
      <c r="E50" s="95"/>
      <c r="F50" s="95"/>
      <c r="G50" s="95"/>
      <c r="H50" s="95"/>
      <c r="I50" s="95"/>
      <c r="J50" s="95"/>
    </row>
    <row r="51" spans="1:10" hidden="1" x14ac:dyDescent="0.25">
      <c r="A51" s="95"/>
      <c r="B51" s="94" t="s">
        <v>95</v>
      </c>
      <c r="C51" s="95"/>
      <c r="D51" s="95"/>
      <c r="E51" s="95"/>
      <c r="F51" s="95"/>
      <c r="G51" s="95"/>
      <c r="H51" s="95"/>
      <c r="I51" s="95"/>
      <c r="J51" s="95"/>
    </row>
    <row r="52" spans="1:10" hidden="1" x14ac:dyDescent="0.25">
      <c r="A52" s="95"/>
      <c r="B52" s="95" t="s">
        <v>96</v>
      </c>
      <c r="C52" s="95"/>
      <c r="D52" s="95"/>
      <c r="E52" s="95"/>
      <c r="F52" s="95"/>
      <c r="G52" s="95"/>
      <c r="H52" s="95"/>
      <c r="I52" s="95"/>
      <c r="J52" s="95"/>
    </row>
    <row r="53" spans="1:10" hidden="1" x14ac:dyDescent="0.25">
      <c r="A53" s="95"/>
      <c r="B53" s="95"/>
      <c r="C53" s="95"/>
      <c r="D53" s="95"/>
      <c r="E53" s="95"/>
      <c r="F53" s="95"/>
      <c r="G53" s="95"/>
      <c r="H53" s="95"/>
      <c r="I53" s="95"/>
      <c r="J53" s="95"/>
    </row>
    <row r="54" spans="1:10" hidden="1" x14ac:dyDescent="0.25">
      <c r="A54" s="95"/>
      <c r="B54" s="95"/>
      <c r="C54" s="95"/>
      <c r="D54" s="95"/>
      <c r="E54" s="95"/>
      <c r="F54" s="95"/>
      <c r="G54" s="95"/>
      <c r="H54" s="95"/>
      <c r="I54" s="95"/>
      <c r="J54" s="95"/>
    </row>
    <row r="55" spans="1:10" hidden="1" x14ac:dyDescent="0.25">
      <c r="A55" s="95"/>
      <c r="B55" s="95"/>
      <c r="C55" s="95"/>
      <c r="D55" s="95"/>
      <c r="E55" s="95"/>
      <c r="F55" s="95"/>
      <c r="G55" s="95"/>
      <c r="H55" s="95"/>
      <c r="I55" s="95"/>
      <c r="J55" s="95"/>
    </row>
    <row r="56" spans="1:10" hidden="1" x14ac:dyDescent="0.25">
      <c r="A56" s="95"/>
      <c r="B56" s="95"/>
      <c r="C56" s="95"/>
      <c r="D56" s="95"/>
      <c r="E56" s="95"/>
      <c r="F56" s="95"/>
      <c r="G56" s="95"/>
      <c r="H56" s="95"/>
      <c r="I56" s="95"/>
      <c r="J56" s="95"/>
    </row>
    <row r="57" spans="1:10" hidden="1" x14ac:dyDescent="0.25">
      <c r="A57" s="95"/>
      <c r="B57" s="95"/>
      <c r="C57" s="95"/>
      <c r="D57" s="95"/>
      <c r="E57" s="95"/>
      <c r="F57" s="95"/>
      <c r="G57" s="95"/>
      <c r="H57" s="95"/>
      <c r="I57" s="95"/>
      <c r="J57" s="95"/>
    </row>
    <row r="58" spans="1:10" hidden="1" x14ac:dyDescent="0.25">
      <c r="A58" s="95"/>
      <c r="B58" s="95"/>
      <c r="C58" s="95"/>
      <c r="D58" s="95"/>
      <c r="E58" s="95"/>
      <c r="F58" s="95"/>
      <c r="G58" s="95"/>
      <c r="H58" s="95"/>
      <c r="I58" s="95"/>
      <c r="J58" s="95"/>
    </row>
    <row r="59" spans="1:10" hidden="1" x14ac:dyDescent="0.25">
      <c r="A59" s="95"/>
      <c r="B59" s="95"/>
      <c r="C59" s="95"/>
      <c r="D59" s="95"/>
      <c r="E59" s="95"/>
      <c r="F59" s="95"/>
      <c r="G59" s="95"/>
      <c r="H59" s="95"/>
      <c r="I59" s="95"/>
      <c r="J59" s="95"/>
    </row>
    <row r="60" spans="1:10" hidden="1" x14ac:dyDescent="0.25">
      <c r="A60" s="206" t="s">
        <v>97</v>
      </c>
      <c r="B60" s="206"/>
      <c r="C60" s="95"/>
      <c r="D60" s="95"/>
      <c r="E60" s="95"/>
      <c r="F60" s="95"/>
      <c r="G60" s="95"/>
      <c r="H60" s="95"/>
      <c r="I60" s="95"/>
      <c r="J60" s="95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05" t="s">
        <v>98</v>
      </c>
      <c r="B73" s="205"/>
      <c r="C73" s="205"/>
      <c r="D73" s="205"/>
      <c r="E73" s="205"/>
      <c r="F73" s="205"/>
      <c r="G73" s="205"/>
      <c r="H73" s="205"/>
      <c r="I73" s="205"/>
      <c r="J73" s="205"/>
    </row>
    <row r="74" spans="1:10" ht="16.5" hidden="1" customHeight="1" thickBot="1" x14ac:dyDescent="0.35">
      <c r="A74" s="51" t="s">
        <v>56</v>
      </c>
      <c r="B74" s="52" t="s">
        <v>70</v>
      </c>
      <c r="C74" s="202" t="s">
        <v>50</v>
      </c>
      <c r="D74" s="203"/>
      <c r="E74" s="202" t="s">
        <v>67</v>
      </c>
      <c r="F74" s="204"/>
      <c r="G74" s="202" t="s">
        <v>68</v>
      </c>
      <c r="H74" s="203"/>
      <c r="I74" s="202" t="s">
        <v>69</v>
      </c>
      <c r="J74" s="203"/>
    </row>
    <row r="75" spans="1:10" ht="15.75" hidden="1" x14ac:dyDescent="0.3">
      <c r="A75" s="85"/>
      <c r="B75" s="54"/>
      <c r="C75" s="65" t="s">
        <v>79</v>
      </c>
      <c r="D75" s="65" t="s">
        <v>80</v>
      </c>
      <c r="E75" s="65" t="s">
        <v>79</v>
      </c>
      <c r="F75" s="65" t="s">
        <v>80</v>
      </c>
      <c r="G75" s="65" t="s">
        <v>79</v>
      </c>
      <c r="H75" s="65" t="s">
        <v>80</v>
      </c>
      <c r="I75" s="65" t="s">
        <v>79</v>
      </c>
      <c r="J75" s="65" t="s">
        <v>80</v>
      </c>
    </row>
    <row r="76" spans="1:10" ht="15.75" hidden="1" x14ac:dyDescent="0.3">
      <c r="A76" s="86"/>
      <c r="B76" s="54" t="s">
        <v>59</v>
      </c>
      <c r="C76" s="56">
        <v>1764858.42</v>
      </c>
      <c r="D76" s="56">
        <v>2281196.17</v>
      </c>
      <c r="E76" s="56">
        <v>1764858.42</v>
      </c>
      <c r="F76" s="56">
        <v>1896496.89</v>
      </c>
      <c r="G76" s="56"/>
      <c r="H76" s="56"/>
      <c r="I76" s="56"/>
      <c r="J76" s="56"/>
    </row>
    <row r="77" spans="1:10" ht="15.75" hidden="1" x14ac:dyDescent="0.3">
      <c r="A77" s="73"/>
      <c r="B77" s="54"/>
      <c r="C77" s="73"/>
      <c r="D77" s="73"/>
      <c r="E77" s="73"/>
      <c r="F77" s="87"/>
      <c r="G77" s="87"/>
      <c r="H77" s="87"/>
      <c r="I77" s="87"/>
      <c r="J77" s="87"/>
    </row>
    <row r="78" spans="1:10" ht="15.75" hidden="1" x14ac:dyDescent="0.3">
      <c r="A78" s="73"/>
      <c r="B78" s="54" t="s">
        <v>75</v>
      </c>
      <c r="C78" s="56">
        <f t="shared" ref="C78:J78" si="3">+C86+C102</f>
        <v>2818474.9200000004</v>
      </c>
      <c r="D78" s="56">
        <f t="shared" si="3"/>
        <v>3820610.29</v>
      </c>
      <c r="E78" s="56">
        <f t="shared" si="3"/>
        <v>2818474.9200000004</v>
      </c>
      <c r="F78" s="56">
        <f t="shared" si="3"/>
        <v>2361172.1800000002</v>
      </c>
      <c r="G78" s="56">
        <f t="shared" si="3"/>
        <v>0</v>
      </c>
      <c r="H78" s="56">
        <f t="shared" si="3"/>
        <v>0</v>
      </c>
      <c r="I78" s="56">
        <f t="shared" si="3"/>
        <v>0</v>
      </c>
      <c r="J78" s="56">
        <f t="shared" si="3"/>
        <v>0</v>
      </c>
    </row>
    <row r="79" spans="1:10" hidden="1" x14ac:dyDescent="0.25">
      <c r="A79" s="88"/>
      <c r="B79" s="61" t="s">
        <v>22</v>
      </c>
      <c r="C79" s="66">
        <v>62500</v>
      </c>
      <c r="D79" s="66">
        <v>138609.60999999999</v>
      </c>
      <c r="E79" s="66">
        <v>62500</v>
      </c>
      <c r="F79" s="66"/>
      <c r="G79" s="66"/>
      <c r="H79" s="66"/>
      <c r="I79" s="66"/>
      <c r="J79" s="66"/>
    </row>
    <row r="80" spans="1:10" hidden="1" x14ac:dyDescent="0.25">
      <c r="A80" s="88"/>
      <c r="B80" s="61" t="s">
        <v>23</v>
      </c>
      <c r="C80" s="66">
        <v>7500</v>
      </c>
      <c r="D80" s="66">
        <v>9818.25</v>
      </c>
      <c r="E80" s="66">
        <v>7500</v>
      </c>
      <c r="F80" s="66">
        <v>9560.36</v>
      </c>
      <c r="G80" s="66"/>
      <c r="H80" s="66"/>
      <c r="I80" s="66"/>
      <c r="J80" s="66"/>
    </row>
    <row r="81" spans="1:10" hidden="1" x14ac:dyDescent="0.25">
      <c r="A81" s="88"/>
      <c r="B81" s="61" t="s">
        <v>24</v>
      </c>
      <c r="C81" s="66">
        <v>8133.97</v>
      </c>
      <c r="D81" s="66"/>
      <c r="E81" s="66">
        <v>8133.97</v>
      </c>
      <c r="F81" s="66">
        <v>39787</v>
      </c>
      <c r="G81" s="66"/>
      <c r="H81" s="66"/>
      <c r="I81" s="66"/>
      <c r="J81" s="66"/>
    </row>
    <row r="82" spans="1:10" hidden="1" x14ac:dyDescent="0.25">
      <c r="A82" s="88"/>
      <c r="B82" s="61" t="s">
        <v>25</v>
      </c>
      <c r="C82" s="66">
        <v>33333.33</v>
      </c>
      <c r="D82" s="66">
        <v>19161.8</v>
      </c>
      <c r="E82" s="66">
        <v>33333.33</v>
      </c>
      <c r="F82" s="66"/>
      <c r="G82" s="66"/>
      <c r="H82" s="66"/>
      <c r="I82" s="66"/>
      <c r="J82" s="66"/>
    </row>
    <row r="83" spans="1:10" hidden="1" x14ac:dyDescent="0.25">
      <c r="A83" s="88"/>
      <c r="B83" s="61" t="s">
        <v>28</v>
      </c>
      <c r="C83" s="66">
        <v>165141.75</v>
      </c>
      <c r="D83" s="66">
        <v>4057.14</v>
      </c>
      <c r="E83" s="66">
        <v>165141.75</v>
      </c>
      <c r="F83" s="66">
        <v>184282.78</v>
      </c>
      <c r="G83" s="66"/>
      <c r="H83" s="66"/>
      <c r="I83" s="66"/>
      <c r="J83" s="66"/>
    </row>
    <row r="84" spans="1:10" hidden="1" x14ac:dyDescent="0.25">
      <c r="A84" s="88"/>
      <c r="B84" s="61" t="s">
        <v>29</v>
      </c>
      <c r="C84" s="66">
        <v>40000</v>
      </c>
      <c r="D84" s="66">
        <v>38120</v>
      </c>
      <c r="E84" s="66">
        <v>40000</v>
      </c>
      <c r="F84" s="66">
        <v>38120</v>
      </c>
      <c r="G84" s="66"/>
      <c r="H84" s="66"/>
      <c r="I84" s="66"/>
      <c r="J84" s="66"/>
    </row>
    <row r="85" spans="1:10" hidden="1" x14ac:dyDescent="0.25">
      <c r="A85" s="88"/>
      <c r="B85" s="61" t="s">
        <v>30</v>
      </c>
      <c r="C85" s="66">
        <v>26305.03</v>
      </c>
      <c r="D85" s="66">
        <v>48548.639999999999</v>
      </c>
      <c r="E85" s="66">
        <v>26305.03</v>
      </c>
      <c r="F85" s="66">
        <v>44604</v>
      </c>
      <c r="G85" s="66"/>
      <c r="H85" s="66"/>
      <c r="I85" s="66"/>
      <c r="J85" s="66"/>
    </row>
    <row r="86" spans="1:10" ht="16.5" hidden="1" thickBot="1" x14ac:dyDescent="0.35">
      <c r="A86" s="88"/>
      <c r="B86" s="89" t="s">
        <v>84</v>
      </c>
      <c r="C86" s="90">
        <f t="shared" ref="C86:J86" si="4">SUM(C79:C85)</f>
        <v>342914.07999999996</v>
      </c>
      <c r="D86" s="90">
        <f t="shared" si="4"/>
        <v>258315.44</v>
      </c>
      <c r="E86" s="90">
        <f t="shared" si="4"/>
        <v>342914.07999999996</v>
      </c>
      <c r="F86" s="90">
        <f t="shared" si="4"/>
        <v>316354.14</v>
      </c>
      <c r="G86" s="90">
        <f t="shared" si="4"/>
        <v>0</v>
      </c>
      <c r="H86" s="90">
        <f t="shared" si="4"/>
        <v>0</v>
      </c>
      <c r="I86" s="90">
        <f t="shared" si="4"/>
        <v>0</v>
      </c>
      <c r="J86" s="90">
        <f t="shared" si="4"/>
        <v>0</v>
      </c>
    </row>
    <row r="87" spans="1:10" ht="15.75" hidden="1" x14ac:dyDescent="0.3">
      <c r="A87" s="88"/>
      <c r="B87" s="91" t="s">
        <v>85</v>
      </c>
      <c r="C87" s="67"/>
      <c r="D87" s="67"/>
      <c r="E87" s="67"/>
      <c r="F87" s="67"/>
      <c r="G87" s="67"/>
      <c r="H87" s="67"/>
      <c r="I87" s="67"/>
      <c r="J87" s="67"/>
    </row>
    <row r="88" spans="1:10" hidden="1" x14ac:dyDescent="0.25">
      <c r="A88" s="88"/>
      <c r="B88" s="61" t="s">
        <v>31</v>
      </c>
      <c r="C88" s="66">
        <v>60936.45</v>
      </c>
      <c r="D88" s="66">
        <v>1023</v>
      </c>
      <c r="E88" s="66">
        <v>60936.45</v>
      </c>
      <c r="F88" s="66">
        <v>58023.7</v>
      </c>
      <c r="G88" s="66"/>
      <c r="H88" s="66"/>
      <c r="I88" s="66"/>
      <c r="J88" s="66"/>
    </row>
    <row r="89" spans="1:10" hidden="1" x14ac:dyDescent="0.25">
      <c r="A89" s="88"/>
      <c r="B89" s="61" t="s">
        <v>32</v>
      </c>
      <c r="C89" s="66">
        <v>600</v>
      </c>
      <c r="D89" s="66"/>
      <c r="E89" s="66">
        <v>600</v>
      </c>
      <c r="F89" s="66"/>
      <c r="G89" s="66"/>
      <c r="H89" s="66"/>
      <c r="I89" s="66"/>
      <c r="J89" s="66"/>
    </row>
    <row r="90" spans="1:10" hidden="1" x14ac:dyDescent="0.25">
      <c r="A90" s="88"/>
      <c r="B90" s="61" t="s">
        <v>86</v>
      </c>
      <c r="C90" s="66">
        <v>945.42</v>
      </c>
      <c r="D90" s="66"/>
      <c r="E90" s="66">
        <v>945.42</v>
      </c>
      <c r="F90" s="66"/>
      <c r="G90" s="66"/>
      <c r="H90" s="66"/>
      <c r="I90" s="66"/>
      <c r="J90" s="66"/>
    </row>
    <row r="91" spans="1:10" hidden="1" x14ac:dyDescent="0.25">
      <c r="A91" s="88"/>
      <c r="B91" s="61" t="s">
        <v>33</v>
      </c>
      <c r="C91" s="66">
        <v>169652.57</v>
      </c>
      <c r="D91" s="66">
        <v>181188.84</v>
      </c>
      <c r="E91" s="66">
        <v>169652.57</v>
      </c>
      <c r="F91" s="66">
        <v>66957.58</v>
      </c>
      <c r="G91" s="66"/>
      <c r="H91" s="66"/>
      <c r="I91" s="66"/>
      <c r="J91" s="66"/>
    </row>
    <row r="92" spans="1:10" hidden="1" x14ac:dyDescent="0.25">
      <c r="A92" s="88"/>
      <c r="B92" s="61" t="s">
        <v>34</v>
      </c>
      <c r="C92" s="66">
        <v>912</v>
      </c>
      <c r="D92" s="66"/>
      <c r="E92" s="66">
        <v>912</v>
      </c>
      <c r="F92" s="66"/>
      <c r="G92" s="66"/>
      <c r="H92" s="66"/>
      <c r="I92" s="66"/>
      <c r="J92" s="66"/>
    </row>
    <row r="93" spans="1:10" hidden="1" x14ac:dyDescent="0.25">
      <c r="A93" s="88"/>
      <c r="B93" s="61" t="s">
        <v>35</v>
      </c>
      <c r="C93" s="66">
        <v>427229.65</v>
      </c>
      <c r="D93" s="66">
        <v>535053.32999999996</v>
      </c>
      <c r="E93" s="66">
        <v>427229.65</v>
      </c>
      <c r="F93" s="66">
        <v>261536.69</v>
      </c>
      <c r="G93" s="66"/>
      <c r="H93" s="66"/>
      <c r="I93" s="66"/>
      <c r="J93" s="66"/>
    </row>
    <row r="94" spans="1:10" hidden="1" x14ac:dyDescent="0.25">
      <c r="A94" s="88"/>
      <c r="B94" s="61" t="s">
        <v>36</v>
      </c>
      <c r="C94" s="66">
        <v>100</v>
      </c>
      <c r="D94" s="66"/>
      <c r="E94" s="66">
        <v>100</v>
      </c>
      <c r="F94" s="66"/>
      <c r="G94" s="66"/>
      <c r="H94" s="66"/>
      <c r="I94" s="66"/>
      <c r="J94" s="66"/>
    </row>
    <row r="95" spans="1:10" hidden="1" x14ac:dyDescent="0.25">
      <c r="A95" s="88"/>
      <c r="B95" s="61" t="s">
        <v>37</v>
      </c>
      <c r="C95" s="66">
        <v>13579.7</v>
      </c>
      <c r="D95" s="66">
        <v>6224.76</v>
      </c>
      <c r="E95" s="66">
        <v>13579.7</v>
      </c>
      <c r="F95" s="66">
        <v>6630</v>
      </c>
      <c r="G95" s="66"/>
      <c r="H95" s="66"/>
      <c r="I95" s="66"/>
      <c r="J95" s="66"/>
    </row>
    <row r="96" spans="1:10" hidden="1" x14ac:dyDescent="0.25">
      <c r="A96" s="88"/>
      <c r="B96" s="61" t="s">
        <v>39</v>
      </c>
      <c r="C96" s="66">
        <v>310</v>
      </c>
      <c r="D96" s="66">
        <v>3610</v>
      </c>
      <c r="E96" s="66">
        <v>310</v>
      </c>
      <c r="F96" s="66"/>
      <c r="G96" s="66"/>
      <c r="H96" s="66"/>
      <c r="I96" s="66"/>
      <c r="J96" s="66"/>
    </row>
    <row r="97" spans="1:10" hidden="1" x14ac:dyDescent="0.25">
      <c r="A97" s="88"/>
      <c r="B97" s="61" t="s">
        <v>40</v>
      </c>
      <c r="C97" s="66">
        <v>10809.43</v>
      </c>
      <c r="D97" s="66">
        <v>39404.76</v>
      </c>
      <c r="E97" s="66">
        <v>10809.43</v>
      </c>
      <c r="F97" s="66">
        <v>23463</v>
      </c>
      <c r="G97" s="66"/>
      <c r="H97" s="66"/>
      <c r="I97" s="66"/>
      <c r="J97" s="66"/>
    </row>
    <row r="98" spans="1:10" hidden="1" x14ac:dyDescent="0.25">
      <c r="A98" s="88"/>
      <c r="B98" s="61" t="s">
        <v>41</v>
      </c>
      <c r="C98" s="66">
        <v>1780006.32</v>
      </c>
      <c r="D98" s="66">
        <v>2752150.16</v>
      </c>
      <c r="E98" s="66">
        <v>1780006.32</v>
      </c>
      <c r="F98" s="66">
        <v>1617110.07</v>
      </c>
      <c r="G98" s="66"/>
      <c r="H98" s="66"/>
      <c r="I98" s="66"/>
      <c r="J98" s="66"/>
    </row>
    <row r="99" spans="1:10" hidden="1" x14ac:dyDescent="0.25">
      <c r="A99" s="88"/>
      <c r="B99" s="61" t="s">
        <v>42</v>
      </c>
      <c r="C99" s="66">
        <v>2208.6999999999998</v>
      </c>
      <c r="D99" s="66"/>
      <c r="E99" s="66">
        <v>2208.6999999999998</v>
      </c>
      <c r="F99" s="66">
        <v>11097</v>
      </c>
      <c r="G99" s="66"/>
      <c r="H99" s="66"/>
      <c r="I99" s="66"/>
      <c r="J99" s="66"/>
    </row>
    <row r="100" spans="1:10" hidden="1" x14ac:dyDescent="0.25">
      <c r="A100" s="88"/>
      <c r="B100" s="61" t="s">
        <v>43</v>
      </c>
      <c r="C100" s="66">
        <v>8105.1</v>
      </c>
      <c r="D100" s="66">
        <v>43640</v>
      </c>
      <c r="E100" s="66">
        <v>8105.1</v>
      </c>
      <c r="F100" s="66"/>
      <c r="G100" s="66"/>
      <c r="H100" s="66"/>
      <c r="I100" s="66"/>
      <c r="J100" s="66"/>
    </row>
    <row r="101" spans="1:10" hidden="1" x14ac:dyDescent="0.25">
      <c r="A101" s="88"/>
      <c r="B101" s="61" t="s">
        <v>44</v>
      </c>
      <c r="C101" s="66">
        <v>165.5</v>
      </c>
      <c r="D101" s="66"/>
      <c r="E101" s="66">
        <v>165.5</v>
      </c>
      <c r="F101" s="66"/>
      <c r="G101" s="66"/>
      <c r="H101" s="66"/>
      <c r="I101" s="66"/>
      <c r="J101" s="66"/>
    </row>
    <row r="102" spans="1:10" ht="16.5" hidden="1" thickBot="1" x14ac:dyDescent="0.35">
      <c r="A102" s="88"/>
      <c r="B102" s="63" t="s">
        <v>46</v>
      </c>
      <c r="C102" s="90">
        <f t="shared" ref="C102:J102" si="5">SUM(C88:C101)</f>
        <v>2475560.8400000003</v>
      </c>
      <c r="D102" s="90">
        <f t="shared" si="5"/>
        <v>3562294.85</v>
      </c>
      <c r="E102" s="90">
        <f t="shared" si="5"/>
        <v>2475560.8400000003</v>
      </c>
      <c r="F102" s="90">
        <f t="shared" si="5"/>
        <v>2044818.04</v>
      </c>
      <c r="G102" s="90">
        <f t="shared" si="5"/>
        <v>0</v>
      </c>
      <c r="H102" s="90">
        <f t="shared" si="5"/>
        <v>0</v>
      </c>
      <c r="I102" s="90">
        <f t="shared" si="5"/>
        <v>0</v>
      </c>
      <c r="J102" s="90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05" t="s">
        <v>99</v>
      </c>
      <c r="B123" s="205"/>
      <c r="C123" s="205"/>
      <c r="D123" s="205"/>
      <c r="E123" s="205"/>
      <c r="F123" s="205"/>
      <c r="G123" s="205"/>
      <c r="H123" s="205"/>
      <c r="I123" s="205"/>
      <c r="J123" s="205"/>
    </row>
    <row r="124" spans="1:10" ht="16.5" hidden="1" customHeight="1" thickBot="1" x14ac:dyDescent="0.35">
      <c r="A124" s="51" t="s">
        <v>56</v>
      </c>
      <c r="B124" s="52" t="s">
        <v>70</v>
      </c>
      <c r="C124" s="202" t="s">
        <v>71</v>
      </c>
      <c r="D124" s="203"/>
      <c r="E124" s="202" t="s">
        <v>72</v>
      </c>
      <c r="F124" s="204"/>
      <c r="G124" s="202" t="s">
        <v>73</v>
      </c>
      <c r="H124" s="203"/>
      <c r="I124" s="202" t="s">
        <v>74</v>
      </c>
      <c r="J124" s="203"/>
    </row>
    <row r="125" spans="1:10" ht="15.75" hidden="1" x14ac:dyDescent="0.3">
      <c r="A125" s="85"/>
      <c r="B125" s="54"/>
      <c r="C125" s="65" t="s">
        <v>79</v>
      </c>
      <c r="D125" s="65" t="s">
        <v>80</v>
      </c>
      <c r="E125" s="65" t="s">
        <v>79</v>
      </c>
      <c r="F125" s="65" t="s">
        <v>80</v>
      </c>
      <c r="G125" s="65" t="s">
        <v>79</v>
      </c>
      <c r="H125" s="65" t="s">
        <v>80</v>
      </c>
      <c r="I125" s="65" t="s">
        <v>79</v>
      </c>
      <c r="J125" s="65" t="s">
        <v>80</v>
      </c>
    </row>
    <row r="126" spans="1:10" ht="15.75" hidden="1" x14ac:dyDescent="0.3">
      <c r="A126" s="86"/>
      <c r="B126" s="54" t="s">
        <v>59</v>
      </c>
      <c r="C126" s="56"/>
      <c r="D126" s="56"/>
      <c r="E126" s="56"/>
      <c r="F126" s="56"/>
      <c r="G126" s="56"/>
      <c r="H126" s="56"/>
      <c r="I126" s="56"/>
      <c r="J126" s="56"/>
    </row>
    <row r="127" spans="1:10" ht="15.75" hidden="1" x14ac:dyDescent="0.3">
      <c r="A127" s="73"/>
      <c r="B127" s="54"/>
      <c r="C127" s="87"/>
      <c r="D127" s="74"/>
      <c r="E127" s="87"/>
      <c r="F127" s="87"/>
      <c r="G127" s="87"/>
      <c r="H127" s="87"/>
      <c r="I127" s="87"/>
      <c r="J127" s="87"/>
    </row>
    <row r="128" spans="1:10" ht="15.75" hidden="1" x14ac:dyDescent="0.3">
      <c r="A128" s="73"/>
      <c r="B128" s="54" t="s">
        <v>75</v>
      </c>
      <c r="C128" s="56">
        <f t="shared" ref="C128:J128" si="6">+C136+C152</f>
        <v>0</v>
      </c>
      <c r="D128" s="56">
        <f t="shared" si="6"/>
        <v>0</v>
      </c>
      <c r="E128" s="56">
        <f t="shared" si="6"/>
        <v>0</v>
      </c>
      <c r="F128" s="56">
        <f t="shared" si="6"/>
        <v>0</v>
      </c>
      <c r="G128" s="56">
        <f t="shared" si="6"/>
        <v>0</v>
      </c>
      <c r="H128" s="56">
        <f t="shared" si="6"/>
        <v>0</v>
      </c>
      <c r="I128" s="56">
        <f t="shared" si="6"/>
        <v>0</v>
      </c>
      <c r="J128" s="56">
        <f t="shared" si="6"/>
        <v>0</v>
      </c>
    </row>
    <row r="129" spans="1:10" hidden="1" x14ac:dyDescent="0.25">
      <c r="A129" s="88"/>
      <c r="B129" s="61" t="s">
        <v>22</v>
      </c>
      <c r="C129" s="66"/>
      <c r="D129" s="66"/>
      <c r="E129" s="66"/>
      <c r="F129" s="66"/>
      <c r="G129" s="66"/>
      <c r="H129" s="66"/>
      <c r="I129" s="66"/>
      <c r="J129" s="66"/>
    </row>
    <row r="130" spans="1:10" hidden="1" x14ac:dyDescent="0.25">
      <c r="A130" s="88"/>
      <c r="B130" s="61" t="s">
        <v>23</v>
      </c>
      <c r="C130" s="66"/>
      <c r="D130" s="66"/>
      <c r="E130" s="66"/>
      <c r="F130" s="66"/>
      <c r="G130" s="66"/>
      <c r="H130" s="66"/>
      <c r="I130" s="66"/>
      <c r="J130" s="66"/>
    </row>
    <row r="131" spans="1:10" hidden="1" x14ac:dyDescent="0.25">
      <c r="A131" s="88"/>
      <c r="B131" s="61" t="s">
        <v>24</v>
      </c>
      <c r="C131" s="66"/>
      <c r="D131" s="66"/>
      <c r="E131" s="66"/>
      <c r="F131" s="66"/>
      <c r="G131" s="66"/>
      <c r="H131" s="66"/>
      <c r="I131" s="66"/>
      <c r="J131" s="66"/>
    </row>
    <row r="132" spans="1:10" hidden="1" x14ac:dyDescent="0.25">
      <c r="A132" s="88"/>
      <c r="B132" s="61" t="s">
        <v>25</v>
      </c>
      <c r="C132" s="66"/>
      <c r="D132" s="66"/>
      <c r="E132" s="66"/>
      <c r="F132" s="66"/>
      <c r="G132" s="66"/>
      <c r="H132" s="66"/>
      <c r="I132" s="66"/>
      <c r="J132" s="66"/>
    </row>
    <row r="133" spans="1:10" hidden="1" x14ac:dyDescent="0.25">
      <c r="A133" s="88"/>
      <c r="B133" s="61" t="s">
        <v>28</v>
      </c>
      <c r="C133" s="66"/>
      <c r="D133" s="66"/>
      <c r="E133" s="66"/>
      <c r="F133" s="66"/>
      <c r="G133" s="66"/>
      <c r="H133" s="66"/>
      <c r="I133" s="66"/>
      <c r="J133" s="66"/>
    </row>
    <row r="134" spans="1:10" hidden="1" x14ac:dyDescent="0.25">
      <c r="A134" s="88"/>
      <c r="B134" s="61" t="s">
        <v>29</v>
      </c>
      <c r="C134" s="66"/>
      <c r="D134" s="66"/>
      <c r="E134" s="66"/>
      <c r="F134" s="66"/>
      <c r="G134" s="66"/>
      <c r="H134" s="66"/>
      <c r="I134" s="66"/>
      <c r="J134" s="66"/>
    </row>
    <row r="135" spans="1:10" hidden="1" x14ac:dyDescent="0.25">
      <c r="A135" s="88"/>
      <c r="B135" s="61" t="s">
        <v>30</v>
      </c>
      <c r="C135" s="66"/>
      <c r="D135" s="66"/>
      <c r="E135" s="66"/>
      <c r="F135" s="66"/>
      <c r="G135" s="66"/>
      <c r="H135" s="66"/>
      <c r="I135" s="66"/>
      <c r="J135" s="66"/>
    </row>
    <row r="136" spans="1:10" ht="16.5" hidden="1" thickBot="1" x14ac:dyDescent="0.35">
      <c r="A136" s="88"/>
      <c r="B136" s="89" t="s">
        <v>84</v>
      </c>
      <c r="C136" s="90">
        <f t="shared" ref="C136:J136" si="7">SUM(C129:C135)</f>
        <v>0</v>
      </c>
      <c r="D136" s="90">
        <f t="shared" si="7"/>
        <v>0</v>
      </c>
      <c r="E136" s="90">
        <f t="shared" si="7"/>
        <v>0</v>
      </c>
      <c r="F136" s="90">
        <f t="shared" si="7"/>
        <v>0</v>
      </c>
      <c r="G136" s="90">
        <f t="shared" si="7"/>
        <v>0</v>
      </c>
      <c r="H136" s="90">
        <f t="shared" si="7"/>
        <v>0</v>
      </c>
      <c r="I136" s="90">
        <f t="shared" si="7"/>
        <v>0</v>
      </c>
      <c r="J136" s="90">
        <f t="shared" si="7"/>
        <v>0</v>
      </c>
    </row>
    <row r="137" spans="1:10" ht="15.75" hidden="1" x14ac:dyDescent="0.3">
      <c r="A137" s="88"/>
      <c r="B137" s="91" t="s">
        <v>85</v>
      </c>
      <c r="C137" s="67"/>
      <c r="D137" s="67"/>
      <c r="E137" s="67"/>
      <c r="F137" s="67"/>
      <c r="G137" s="67"/>
      <c r="H137" s="67"/>
      <c r="I137" s="67"/>
      <c r="J137" s="67"/>
    </row>
    <row r="138" spans="1:10" hidden="1" x14ac:dyDescent="0.25">
      <c r="A138" s="88"/>
      <c r="B138" s="61" t="s">
        <v>31</v>
      </c>
      <c r="C138" s="66"/>
      <c r="D138" s="66"/>
      <c r="E138" s="66"/>
      <c r="F138" s="66"/>
      <c r="G138" s="66"/>
      <c r="H138" s="66"/>
      <c r="I138" s="66"/>
      <c r="J138" s="66"/>
    </row>
    <row r="139" spans="1:10" hidden="1" x14ac:dyDescent="0.25">
      <c r="A139" s="88"/>
      <c r="B139" s="61" t="s">
        <v>100</v>
      </c>
      <c r="C139" s="66"/>
      <c r="D139" s="66"/>
      <c r="E139" s="66"/>
      <c r="F139" s="66"/>
      <c r="G139" s="66"/>
      <c r="H139" s="66"/>
      <c r="I139" s="66"/>
      <c r="J139" s="66"/>
    </row>
    <row r="140" spans="1:10" hidden="1" x14ac:dyDescent="0.25">
      <c r="A140" s="88"/>
      <c r="B140" s="61" t="s">
        <v>86</v>
      </c>
      <c r="C140" s="66"/>
      <c r="D140" s="66"/>
      <c r="E140" s="66"/>
      <c r="F140" s="66"/>
      <c r="G140" s="66"/>
      <c r="H140" s="66"/>
      <c r="I140" s="66"/>
      <c r="J140" s="66"/>
    </row>
    <row r="141" spans="1:10" hidden="1" x14ac:dyDescent="0.25">
      <c r="A141" s="88"/>
      <c r="B141" s="61" t="s">
        <v>33</v>
      </c>
      <c r="C141" s="66"/>
      <c r="D141" s="66"/>
      <c r="E141" s="66"/>
      <c r="F141" s="66"/>
      <c r="G141" s="66"/>
      <c r="H141" s="66"/>
      <c r="I141" s="66"/>
      <c r="J141" s="66"/>
    </row>
    <row r="142" spans="1:10" hidden="1" x14ac:dyDescent="0.25">
      <c r="A142" s="88"/>
      <c r="B142" s="61" t="s">
        <v>34</v>
      </c>
      <c r="C142" s="66"/>
      <c r="D142" s="66"/>
      <c r="E142" s="66"/>
      <c r="F142" s="66"/>
      <c r="G142" s="66"/>
      <c r="H142" s="66"/>
      <c r="I142" s="66"/>
      <c r="J142" s="66"/>
    </row>
    <row r="143" spans="1:10" hidden="1" x14ac:dyDescent="0.25">
      <c r="A143" s="88"/>
      <c r="B143" s="61" t="s">
        <v>35</v>
      </c>
      <c r="C143" s="66"/>
      <c r="D143" s="66"/>
      <c r="E143" s="66"/>
      <c r="F143" s="66"/>
      <c r="G143" s="66"/>
      <c r="H143" s="66"/>
      <c r="I143" s="66"/>
      <c r="J143" s="66"/>
    </row>
    <row r="144" spans="1:10" hidden="1" x14ac:dyDescent="0.25">
      <c r="A144" s="88"/>
      <c r="B144" s="61" t="s">
        <v>36</v>
      </c>
      <c r="C144" s="66"/>
      <c r="D144" s="66"/>
      <c r="E144" s="66"/>
      <c r="F144" s="66"/>
      <c r="G144" s="66"/>
      <c r="H144" s="66"/>
      <c r="I144" s="66"/>
      <c r="J144" s="66"/>
    </row>
    <row r="145" spans="1:10" hidden="1" x14ac:dyDescent="0.25">
      <c r="A145" s="88"/>
      <c r="B145" s="61" t="s">
        <v>37</v>
      </c>
      <c r="C145" s="66"/>
      <c r="D145" s="66"/>
      <c r="E145" s="66"/>
      <c r="F145" s="66"/>
      <c r="G145" s="66"/>
      <c r="H145" s="66"/>
      <c r="I145" s="66"/>
      <c r="J145" s="66"/>
    </row>
    <row r="146" spans="1:10" hidden="1" x14ac:dyDescent="0.25">
      <c r="A146" s="88"/>
      <c r="B146" s="61" t="s">
        <v>39</v>
      </c>
      <c r="C146" s="66"/>
      <c r="D146" s="66"/>
      <c r="E146" s="66"/>
      <c r="F146" s="66"/>
      <c r="G146" s="66"/>
      <c r="H146" s="66"/>
      <c r="I146" s="66"/>
      <c r="J146" s="66"/>
    </row>
    <row r="147" spans="1:10" hidden="1" x14ac:dyDescent="0.25">
      <c r="A147" s="88"/>
      <c r="B147" s="61" t="s">
        <v>40</v>
      </c>
      <c r="C147" s="66"/>
      <c r="D147" s="66"/>
      <c r="E147" s="66"/>
      <c r="F147" s="66"/>
      <c r="G147" s="66"/>
      <c r="H147" s="66"/>
      <c r="I147" s="66"/>
      <c r="J147" s="66"/>
    </row>
    <row r="148" spans="1:10" hidden="1" x14ac:dyDescent="0.25">
      <c r="A148" s="88"/>
      <c r="B148" s="61" t="s">
        <v>41</v>
      </c>
      <c r="C148" s="66"/>
      <c r="D148" s="66"/>
      <c r="E148" s="66"/>
      <c r="F148" s="66"/>
      <c r="G148" s="66"/>
      <c r="H148" s="66"/>
      <c r="I148" s="66"/>
      <c r="J148" s="66"/>
    </row>
    <row r="149" spans="1:10" hidden="1" x14ac:dyDescent="0.25">
      <c r="A149" s="88"/>
      <c r="B149" s="61" t="s">
        <v>42</v>
      </c>
      <c r="C149" s="66"/>
      <c r="D149" s="66"/>
      <c r="E149" s="66"/>
      <c r="F149" s="66"/>
      <c r="G149" s="66"/>
      <c r="H149" s="66"/>
      <c r="I149" s="66"/>
      <c r="J149" s="66"/>
    </row>
    <row r="150" spans="1:10" hidden="1" x14ac:dyDescent="0.25">
      <c r="A150" s="88"/>
      <c r="B150" s="61" t="s">
        <v>43</v>
      </c>
      <c r="C150" s="66"/>
      <c r="D150" s="66"/>
      <c r="E150" s="66"/>
      <c r="F150" s="66"/>
      <c r="G150" s="66"/>
      <c r="H150" s="66"/>
      <c r="I150" s="66"/>
      <c r="J150" s="66"/>
    </row>
    <row r="151" spans="1:10" hidden="1" x14ac:dyDescent="0.25">
      <c r="A151" s="88"/>
      <c r="B151" s="61" t="s">
        <v>44</v>
      </c>
      <c r="C151" s="66"/>
      <c r="D151" s="66"/>
      <c r="E151" s="66"/>
      <c r="F151" s="66"/>
      <c r="G151" s="66"/>
      <c r="H151" s="66"/>
      <c r="I151" s="66"/>
      <c r="J151" s="66"/>
    </row>
    <row r="152" spans="1:10" ht="16.5" hidden="1" thickBot="1" x14ac:dyDescent="0.35">
      <c r="A152" s="88"/>
      <c r="B152" s="63" t="s">
        <v>46</v>
      </c>
      <c r="C152" s="90">
        <f t="shared" ref="C152:J152" si="8">SUM(C138:C151)</f>
        <v>0</v>
      </c>
      <c r="D152" s="90">
        <f t="shared" si="8"/>
        <v>0</v>
      </c>
      <c r="E152" s="90">
        <f t="shared" si="8"/>
        <v>0</v>
      </c>
      <c r="F152" s="90">
        <f t="shared" si="8"/>
        <v>0</v>
      </c>
      <c r="G152" s="90">
        <f t="shared" si="8"/>
        <v>0</v>
      </c>
      <c r="H152" s="90">
        <f t="shared" si="8"/>
        <v>0</v>
      </c>
      <c r="I152" s="90">
        <f t="shared" si="8"/>
        <v>0</v>
      </c>
      <c r="J152" s="90">
        <f t="shared" si="8"/>
        <v>0</v>
      </c>
    </row>
    <row r="153" spans="1:10" hidden="1" x14ac:dyDescent="0.25">
      <c r="D153" s="75"/>
      <c r="J153" s="96"/>
    </row>
    <row r="154" spans="1:10" hidden="1" x14ac:dyDescent="0.25">
      <c r="J154" s="71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07" t="s">
        <v>177</v>
      </c>
      <c r="D177" s="207"/>
      <c r="E177" s="207"/>
      <c r="F177" s="207"/>
    </row>
    <row r="178" spans="3:7" x14ac:dyDescent="0.25">
      <c r="C178" s="207" t="s">
        <v>200</v>
      </c>
      <c r="D178" s="207"/>
      <c r="E178" s="207"/>
      <c r="F178" s="207"/>
    </row>
    <row r="179" spans="3:7" ht="15.75" x14ac:dyDescent="0.3">
      <c r="C179" s="166" t="s">
        <v>56</v>
      </c>
      <c r="D179" s="180" t="s">
        <v>57</v>
      </c>
      <c r="E179" s="208" t="s">
        <v>78</v>
      </c>
      <c r="F179" s="208"/>
    </row>
    <row r="180" spans="3:7" ht="15.75" x14ac:dyDescent="0.3">
      <c r="C180" s="166"/>
      <c r="D180" s="57"/>
      <c r="E180" s="166" t="s">
        <v>79</v>
      </c>
      <c r="F180" s="166" t="s">
        <v>101</v>
      </c>
    </row>
    <row r="181" spans="3:7" ht="15.75" x14ac:dyDescent="0.3">
      <c r="C181" s="167" t="s">
        <v>18</v>
      </c>
      <c r="D181" s="57" t="s">
        <v>59</v>
      </c>
      <c r="E181" s="60">
        <f>+'JULIO DECE-5'!K117</f>
        <v>31244550.32</v>
      </c>
      <c r="F181" s="60">
        <f>+'JULIO DECE-5'!L117</f>
        <v>30722592.449999999</v>
      </c>
      <c r="G181" s="71"/>
    </row>
    <row r="182" spans="3:7" ht="15.75" x14ac:dyDescent="0.3">
      <c r="C182" s="59"/>
      <c r="D182" s="57"/>
      <c r="E182" s="59"/>
      <c r="F182" s="58"/>
      <c r="G182" s="71"/>
    </row>
    <row r="183" spans="3:7" ht="15.75" x14ac:dyDescent="0.3">
      <c r="C183" s="59"/>
      <c r="D183" s="57" t="s">
        <v>21</v>
      </c>
      <c r="E183" s="60"/>
      <c r="F183" s="60"/>
    </row>
    <row r="184" spans="3:7" x14ac:dyDescent="0.25">
      <c r="C184" s="168">
        <v>111</v>
      </c>
      <c r="D184" s="181" t="str">
        <f>+'JULIO DECE-5'!B173</f>
        <v>ENERGIA ELECTRICA</v>
      </c>
      <c r="E184" s="62">
        <f>+'JULIO DECE-5'!K120</f>
        <v>636000</v>
      </c>
      <c r="F184" s="62">
        <v>636487.66</v>
      </c>
      <c r="G184" s="71"/>
    </row>
    <row r="185" spans="3:7" x14ac:dyDescent="0.25">
      <c r="C185" s="168">
        <v>113</v>
      </c>
      <c r="D185" s="181" t="str">
        <f>+'JULIO DECE-5'!B174</f>
        <v>TELEFONIA</v>
      </c>
      <c r="E185" s="62">
        <f>+'JULIO DECE-5'!K121</f>
        <v>70950</v>
      </c>
      <c r="F185" s="62">
        <v>52240.24</v>
      </c>
      <c r="G185" s="71"/>
    </row>
    <row r="186" spans="3:7" x14ac:dyDescent="0.25">
      <c r="C186" s="168">
        <v>122</v>
      </c>
      <c r="D186" s="181" t="str">
        <f>+'JULIO DECE-5'!B175</f>
        <v>IMPRESIÓN, ENCUADERNACION Y REPRODUCCION</v>
      </c>
      <c r="E186" s="62">
        <f>+'JULIO DECE-5'!K122</f>
        <v>64244.05</v>
      </c>
      <c r="F186" s="62">
        <v>63066.25</v>
      </c>
      <c r="G186" s="71"/>
    </row>
    <row r="187" spans="3:7" x14ac:dyDescent="0.25">
      <c r="C187" s="168">
        <v>163</v>
      </c>
      <c r="D187" s="181" t="str">
        <f>+'JULIO DECE-5'!B176</f>
        <v>MANT. Y REP. EQUIPO MEDICO SANITARIO Y DE LAB.</v>
      </c>
      <c r="E187" s="62">
        <f>+'JULIO DECE-5'!K123</f>
        <v>808232.86</v>
      </c>
      <c r="F187" s="62">
        <v>857824</v>
      </c>
      <c r="G187" s="71"/>
    </row>
    <row r="188" spans="3:7" x14ac:dyDescent="0.25">
      <c r="C188" s="168">
        <v>169</v>
      </c>
      <c r="D188" s="181" t="str">
        <f>+'JULIO DECE-5'!B177</f>
        <v>MANT. Y REP. DE OTRAS MAQ. Y EQUIPO</v>
      </c>
      <c r="E188" s="62">
        <f>+'JULIO DECE-5'!K124</f>
        <v>42392.3</v>
      </c>
      <c r="F188" s="62">
        <v>35100</v>
      </c>
      <c r="G188" s="71"/>
    </row>
    <row r="189" spans="3:7" x14ac:dyDescent="0.25">
      <c r="C189" s="168">
        <v>171</v>
      </c>
      <c r="D189" s="181" t="str">
        <f>+'JULIO DECE-5'!B178</f>
        <v>MANT. Y REPARACION DE EDIFICIOS</v>
      </c>
      <c r="E189" s="62">
        <f>+'JULIO DECE-5'!K125</f>
        <v>69320</v>
      </c>
      <c r="F189" s="62">
        <v>48100</v>
      </c>
      <c r="G189" s="71"/>
    </row>
    <row r="190" spans="3:7" x14ac:dyDescent="0.25">
      <c r="C190" s="168">
        <v>174</v>
      </c>
      <c r="D190" s="181" t="str">
        <f>+'JULIO DECE-5'!B179</f>
        <v>MANT. Y REP. DE INSTALACIONES</v>
      </c>
      <c r="E190" s="62">
        <f>+'JULIO DECE-5'!K126</f>
        <v>104122.25</v>
      </c>
      <c r="F190" s="62">
        <v>60230</v>
      </c>
      <c r="G190" s="71"/>
    </row>
    <row r="191" spans="3:7" x14ac:dyDescent="0.25">
      <c r="C191" s="168">
        <v>197</v>
      </c>
      <c r="D191" s="181" t="str">
        <f>+'JULIO DECE-5'!B180</f>
        <v>SERVICIOS DE VIGILANCIA</v>
      </c>
      <c r="E191" s="62">
        <f>+'JULIO DECE-5'!K127</f>
        <v>312000</v>
      </c>
      <c r="F191" s="62">
        <v>312000</v>
      </c>
      <c r="G191" s="71"/>
    </row>
    <row r="192" spans="3:7" x14ac:dyDescent="0.25">
      <c r="C192" s="168">
        <v>199</v>
      </c>
      <c r="D192" s="181" t="str">
        <f>+'JULIO DECE-5'!B181</f>
        <v>OTROS SERVICIOS NO PERSONALES</v>
      </c>
      <c r="E192" s="62">
        <f>+'JULIO DECE-5'!K128</f>
        <v>439845.4</v>
      </c>
      <c r="F192" s="62">
        <v>446393.85</v>
      </c>
      <c r="G192" s="71"/>
    </row>
    <row r="193" spans="2:8" x14ac:dyDescent="0.25">
      <c r="C193" s="168">
        <v>243</v>
      </c>
      <c r="D193" s="181" t="str">
        <f>+'JULIO DECE-5'!B182</f>
        <v>PRODUCTOS DE PAPEL O CARTON</v>
      </c>
      <c r="E193" s="62">
        <f>+'JULIO DECE-5'!K129</f>
        <v>154711.24</v>
      </c>
      <c r="F193" s="62">
        <v>147363.24</v>
      </c>
      <c r="G193" s="71"/>
    </row>
    <row r="194" spans="2:8" x14ac:dyDescent="0.25">
      <c r="C194" s="168">
        <v>261</v>
      </c>
      <c r="D194" s="181" t="str">
        <f>+'JULIO DECE-5'!B183</f>
        <v>ELEMENTOS Y COMPUESTOS QUIMICOS</v>
      </c>
      <c r="E194" s="62">
        <f>+'JULIO DECE-5'!K130</f>
        <v>836414.94</v>
      </c>
      <c r="F194" s="62">
        <v>503546.17</v>
      </c>
      <c r="G194" s="71"/>
    </row>
    <row r="195" spans="2:8" x14ac:dyDescent="0.25">
      <c r="C195" s="168">
        <v>262</v>
      </c>
      <c r="D195" s="181" t="str">
        <f>+'JULIO DECE-5'!B184</f>
        <v>COMBUSTIBLES Y LUBRICANTES</v>
      </c>
      <c r="E195" s="62">
        <f>+'JULIO DECE-5'!K131</f>
        <v>17000</v>
      </c>
      <c r="F195" s="62">
        <v>13195</v>
      </c>
      <c r="G195" s="71"/>
    </row>
    <row r="196" spans="2:8" x14ac:dyDescent="0.25">
      <c r="C196" s="168">
        <v>266</v>
      </c>
      <c r="D196" s="181" t="str">
        <f>+'JULIO DECE-5'!B185</f>
        <v>PRODUCTOS MEDICINALES Y FARMACEUTICOS</v>
      </c>
      <c r="E196" s="62">
        <f>+'JULIO DECE-5'!K132</f>
        <v>790736.14</v>
      </c>
      <c r="F196" s="62">
        <v>531294.91</v>
      </c>
      <c r="G196" s="71"/>
    </row>
    <row r="197" spans="2:8" x14ac:dyDescent="0.25">
      <c r="C197" s="168">
        <v>267</v>
      </c>
      <c r="D197" s="181" t="str">
        <f>+'JULIO DECE-5'!B186</f>
        <v>TINTES, PINTURAS Y COLORANTES</v>
      </c>
      <c r="E197" s="62">
        <f>+'JULIO DECE-5'!K133</f>
        <v>180000</v>
      </c>
      <c r="F197" s="62">
        <v>122259.82</v>
      </c>
      <c r="G197" s="71"/>
    </row>
    <row r="198" spans="2:8" x14ac:dyDescent="0.25">
      <c r="C198" s="168">
        <v>268</v>
      </c>
      <c r="D198" s="181" t="str">
        <f>+'JULIO DECE-5'!B187</f>
        <v>PRODUCTOS PLASTICOS, NYLON, VINIL Y PVC</v>
      </c>
      <c r="E198" s="62">
        <f>+'JULIO DECE-5'!K134</f>
        <v>144664</v>
      </c>
      <c r="F198" s="62">
        <v>147707</v>
      </c>
      <c r="G198" s="71"/>
    </row>
    <row r="199" spans="2:8" x14ac:dyDescent="0.25">
      <c r="C199" s="168">
        <v>269</v>
      </c>
      <c r="D199" s="181" t="str">
        <f>+'JULIO DECE-5'!B188</f>
        <v>OTROS PRODUCTOS QUIMICOS Y CONEXOS</v>
      </c>
      <c r="E199" s="62">
        <f>+'JULIO DECE-5'!K135</f>
        <v>10000</v>
      </c>
      <c r="F199" s="62">
        <v>1350</v>
      </c>
      <c r="G199" s="71"/>
    </row>
    <row r="200" spans="2:8" x14ac:dyDescent="0.25">
      <c r="C200" s="168">
        <v>292</v>
      </c>
      <c r="D200" s="181" t="str">
        <f>+'JULIO DECE-5'!B189</f>
        <v>UTILES DE LIMPIEZA Y PRODUCTOS SANITARIOS</v>
      </c>
      <c r="E200" s="62">
        <f>+'JULIO DECE-5'!K136</f>
        <v>216194.41</v>
      </c>
      <c r="F200" s="62">
        <v>166528.5</v>
      </c>
      <c r="G200" s="71"/>
    </row>
    <row r="201" spans="2:8" x14ac:dyDescent="0.25">
      <c r="C201" s="168">
        <v>295</v>
      </c>
      <c r="D201" s="181" t="str">
        <f>+'JULIO DECE-5'!B190</f>
        <v>UTILES MENORES MEDICO QUIRURGICOS Y DE LAB.</v>
      </c>
      <c r="E201" s="62">
        <f>+'JULIO DECE-5'!K137</f>
        <v>31949881.489999998</v>
      </c>
      <c r="F201" s="62">
        <v>13836559.279999999</v>
      </c>
      <c r="G201" s="71"/>
    </row>
    <row r="202" spans="2:8" x14ac:dyDescent="0.25">
      <c r="C202" s="168">
        <v>297</v>
      </c>
      <c r="D202" s="181" t="str">
        <f>+'JULIO DECE-5'!B191</f>
        <v>UTILES, ACCESORIOS Y MATERIALES ELECTRICOS</v>
      </c>
      <c r="E202" s="62">
        <f>+'JULIO DECE-5'!K138</f>
        <v>41790.379999999997</v>
      </c>
      <c r="F202" s="62">
        <v>28199.4</v>
      </c>
      <c r="G202" s="71"/>
    </row>
    <row r="203" spans="2:8" x14ac:dyDescent="0.25">
      <c r="C203" s="168">
        <v>298</v>
      </c>
      <c r="D203" s="181" t="str">
        <f>+'JULIO DECE-5'!B192</f>
        <v>ACCESORIOS Y REPUESTOS EN GENERAL</v>
      </c>
      <c r="E203" s="62">
        <f>+'JULIO DECE-5'!K139</f>
        <v>400000</v>
      </c>
      <c r="F203" s="62">
        <v>272651.71999999997</v>
      </c>
      <c r="G203" s="71"/>
    </row>
    <row r="204" spans="2:8" x14ac:dyDescent="0.25">
      <c r="C204" s="168">
        <v>299</v>
      </c>
      <c r="D204" s="181" t="str">
        <f>+'JULIO DECE-5'!B193</f>
        <v>OTROS MATERIALES Y SUMINISTROS</v>
      </c>
      <c r="E204" s="62">
        <f>+'JULIO DECE-5'!K140</f>
        <v>300000</v>
      </c>
      <c r="F204" s="62">
        <v>189993.9</v>
      </c>
      <c r="G204" s="71"/>
      <c r="H204" s="71"/>
    </row>
    <row r="205" spans="2:8" x14ac:dyDescent="0.25">
      <c r="C205" s="168">
        <v>323</v>
      </c>
      <c r="D205" s="181" t="str">
        <f>+'JULIO DECE-5'!B194</f>
        <v>EQUIPO MEDICO SANITARIO Y DE LABORATORIO</v>
      </c>
      <c r="E205" s="62">
        <f>+'JULIO DECE-5'!K141</f>
        <v>8417467.7599999998</v>
      </c>
      <c r="F205" s="62">
        <v>0</v>
      </c>
      <c r="G205" s="71"/>
      <c r="H205" s="71"/>
    </row>
    <row r="206" spans="2:8" ht="15.75" x14ac:dyDescent="0.3">
      <c r="C206" s="78"/>
      <c r="D206" s="57" t="s">
        <v>65</v>
      </c>
      <c r="E206" s="60">
        <f>SUM(E184:E205)</f>
        <v>46005967.219999999</v>
      </c>
      <c r="F206" s="60">
        <f>SUM(F184:F205)</f>
        <v>18472090.939999994</v>
      </c>
      <c r="G206" s="71"/>
    </row>
    <row r="207" spans="2:8" ht="15.75" x14ac:dyDescent="0.3">
      <c r="C207" s="78"/>
      <c r="D207" s="57" t="s">
        <v>66</v>
      </c>
      <c r="E207" s="60">
        <f>E206+E181</f>
        <v>77250517.539999992</v>
      </c>
      <c r="F207" s="60">
        <f>+F206+F181</f>
        <v>49194683.389999993</v>
      </c>
      <c r="G207" s="71"/>
    </row>
    <row r="208" spans="2:8" x14ac:dyDescent="0.25">
      <c r="B208" s="49"/>
      <c r="C208" s="71"/>
      <c r="G208" s="49"/>
    </row>
    <row r="209" spans="2:5" x14ac:dyDescent="0.25">
      <c r="B209" s="49"/>
      <c r="C209" s="71"/>
    </row>
    <row r="210" spans="2:5" x14ac:dyDescent="0.25">
      <c r="E210" s="72"/>
    </row>
    <row r="240" spans="2:8" x14ac:dyDescent="0.25">
      <c r="B240" s="82" t="s">
        <v>81</v>
      </c>
      <c r="D240" t="s">
        <v>102</v>
      </c>
      <c r="G240" s="49" t="s">
        <v>103</v>
      </c>
      <c r="H240" t="s">
        <v>6</v>
      </c>
    </row>
    <row r="241" spans="2:10" x14ac:dyDescent="0.25">
      <c r="D241" s="197" t="s">
        <v>104</v>
      </c>
      <c r="E241" s="197"/>
      <c r="F241" s="197"/>
      <c r="G241" s="49"/>
      <c r="H241" s="49" t="s">
        <v>152</v>
      </c>
      <c r="J241" s="49"/>
    </row>
    <row r="242" spans="2:10" x14ac:dyDescent="0.25">
      <c r="D242" s="197" t="s">
        <v>105</v>
      </c>
      <c r="E242" s="197"/>
      <c r="F242" s="197"/>
      <c r="G242" s="49"/>
      <c r="H242" s="49" t="s">
        <v>153</v>
      </c>
      <c r="J242" s="49"/>
    </row>
    <row r="243" spans="2:10" ht="9" customHeight="1" x14ac:dyDescent="0.25">
      <c r="D243" s="83"/>
      <c r="E243" s="83"/>
      <c r="H243" s="49"/>
      <c r="I243" s="49"/>
      <c r="J243" s="49"/>
    </row>
    <row r="244" spans="2:10" x14ac:dyDescent="0.25">
      <c r="B244" s="82" t="s">
        <v>82</v>
      </c>
      <c r="D244" s="49" t="s">
        <v>199</v>
      </c>
      <c r="H244" s="84"/>
      <c r="I244" s="84"/>
      <c r="J244" s="84"/>
    </row>
    <row r="246" spans="2:10" x14ac:dyDescent="0.25">
      <c r="D246" s="49"/>
    </row>
  </sheetData>
  <mergeCells count="28"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  <mergeCell ref="A60:B60"/>
    <mergeCell ref="A73:J73"/>
    <mergeCell ref="C178:F178"/>
    <mergeCell ref="E179:F179"/>
    <mergeCell ref="D241:F241"/>
    <mergeCell ref="D242:F242"/>
    <mergeCell ref="A123:J123"/>
    <mergeCell ref="C124:D124"/>
    <mergeCell ref="E124:F124"/>
    <mergeCell ref="G124:H124"/>
    <mergeCell ref="I124:J124"/>
    <mergeCell ref="C177:F177"/>
  </mergeCells>
  <hyperlinks>
    <hyperlink ref="A12" r:id="rId1" xr:uid="{D0D157D1-67B2-4F52-A3FF-DE1CDA608C83}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2D6B0-A571-436A-9A8D-AFA5343B5879}">
  <dimension ref="A7:J246"/>
  <sheetViews>
    <sheetView topLeftCell="A5" workbookViewId="0">
      <selection activeCell="A40" sqref="A40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48" t="s">
        <v>53</v>
      </c>
      <c r="I8" s="188" t="s">
        <v>157</v>
      </c>
      <c r="J8" s="189"/>
    </row>
    <row r="9" spans="1:10" ht="5.25" customHeight="1" x14ac:dyDescent="0.25"/>
    <row r="10" spans="1:10" x14ac:dyDescent="0.25">
      <c r="A10" s="190" t="s">
        <v>0</v>
      </c>
      <c r="B10" s="190"/>
      <c r="C10" s="190"/>
      <c r="D10" s="190"/>
      <c r="E10" s="190"/>
      <c r="F10" s="190"/>
      <c r="G10" s="190"/>
      <c r="H10" s="190"/>
      <c r="I10" s="190"/>
      <c r="J10" s="190"/>
    </row>
    <row r="11" spans="1:10" x14ac:dyDescent="0.25">
      <c r="A11" s="191" t="s">
        <v>54</v>
      </c>
      <c r="B11" s="191"/>
      <c r="C11" s="191"/>
      <c r="D11" s="191"/>
      <c r="E11" s="191"/>
      <c r="F11" s="191"/>
      <c r="G11" s="191"/>
      <c r="H11" s="191"/>
      <c r="I11" s="191"/>
      <c r="J11" s="191"/>
    </row>
    <row r="12" spans="1:10" x14ac:dyDescent="0.25">
      <c r="A12" s="192" t="s">
        <v>55</v>
      </c>
      <c r="B12" s="191"/>
      <c r="C12" s="191"/>
      <c r="D12" s="191"/>
      <c r="E12" s="191"/>
      <c r="F12" s="191"/>
      <c r="G12" s="191"/>
      <c r="H12" s="191"/>
      <c r="I12" s="191"/>
      <c r="J12" s="191"/>
    </row>
    <row r="13" spans="1:10" ht="4.5" customHeight="1" x14ac:dyDescent="0.25">
      <c r="A13" s="137"/>
      <c r="B13" s="137"/>
      <c r="C13" s="137"/>
      <c r="D13" s="137"/>
      <c r="E13" s="137"/>
      <c r="F13" s="137"/>
      <c r="G13" s="137"/>
      <c r="H13" s="137"/>
      <c r="I13" s="137"/>
      <c r="J13" s="137"/>
    </row>
    <row r="14" spans="1:10" ht="16.5" hidden="1" thickBot="1" x14ac:dyDescent="0.3">
      <c r="A14" s="205" t="s">
        <v>83</v>
      </c>
      <c r="B14" s="205"/>
      <c r="C14" s="205"/>
      <c r="D14" s="205"/>
      <c r="E14" s="205"/>
      <c r="F14" s="205"/>
      <c r="G14" s="205"/>
      <c r="H14" s="205"/>
      <c r="I14" s="205"/>
      <c r="J14" s="205"/>
    </row>
    <row r="15" spans="1:10" ht="30.75" hidden="1" customHeight="1" thickBot="1" x14ac:dyDescent="0.35">
      <c r="A15" s="51" t="s">
        <v>56</v>
      </c>
      <c r="B15" s="52" t="s">
        <v>70</v>
      </c>
      <c r="C15" s="202" t="s">
        <v>1</v>
      </c>
      <c r="D15" s="203"/>
      <c r="E15" s="202" t="s">
        <v>2</v>
      </c>
      <c r="F15" s="204"/>
      <c r="G15" s="202" t="s">
        <v>3</v>
      </c>
      <c r="H15" s="203"/>
      <c r="I15" s="202" t="s">
        <v>4</v>
      </c>
      <c r="J15" s="203"/>
    </row>
    <row r="16" spans="1:10" ht="15.75" hidden="1" x14ac:dyDescent="0.3">
      <c r="A16" s="85"/>
      <c r="B16" s="54"/>
      <c r="C16" s="65" t="s">
        <v>79</v>
      </c>
      <c r="D16" s="65" t="s">
        <v>80</v>
      </c>
      <c r="E16" s="65" t="s">
        <v>79</v>
      </c>
      <c r="F16" s="65" t="s">
        <v>80</v>
      </c>
      <c r="G16" s="65" t="s">
        <v>79</v>
      </c>
      <c r="H16" s="65" t="s">
        <v>80</v>
      </c>
      <c r="I16" s="65" t="s">
        <v>79</v>
      </c>
      <c r="J16" s="65" t="s">
        <v>80</v>
      </c>
    </row>
    <row r="17" spans="1:10" ht="15.75" hidden="1" x14ac:dyDescent="0.3">
      <c r="A17" s="86"/>
      <c r="B17" s="54" t="s">
        <v>59</v>
      </c>
      <c r="C17" s="56">
        <v>1764858.42</v>
      </c>
      <c r="D17" s="56">
        <v>1492317.42</v>
      </c>
      <c r="E17" s="56">
        <v>1764858.42</v>
      </c>
      <c r="F17" s="56">
        <v>1792563.63</v>
      </c>
      <c r="G17" s="56">
        <v>1764858.42</v>
      </c>
      <c r="H17" s="56">
        <v>1578007.92</v>
      </c>
      <c r="I17" s="56">
        <v>1764858.42</v>
      </c>
      <c r="J17" s="56">
        <v>1803793.55</v>
      </c>
    </row>
    <row r="18" spans="1:10" ht="15.75" hidden="1" x14ac:dyDescent="0.3">
      <c r="A18" s="73"/>
      <c r="B18" s="54"/>
      <c r="C18" s="74"/>
      <c r="D18" s="73"/>
      <c r="E18" s="87"/>
      <c r="F18" s="87"/>
      <c r="G18" s="73"/>
      <c r="H18" s="87"/>
      <c r="I18" s="73"/>
      <c r="J18" s="87"/>
    </row>
    <row r="19" spans="1:10" ht="15.75" hidden="1" x14ac:dyDescent="0.3">
      <c r="A19" s="73"/>
      <c r="B19" s="54" t="s">
        <v>75</v>
      </c>
      <c r="C19" s="56">
        <f t="shared" ref="C19:J19" si="0">+C27+C43</f>
        <v>2818474.9200000004</v>
      </c>
      <c r="D19" s="56">
        <f t="shared" si="0"/>
        <v>0</v>
      </c>
      <c r="E19" s="56">
        <f t="shared" si="0"/>
        <v>2818474.9200000004</v>
      </c>
      <c r="F19" s="56">
        <f t="shared" si="0"/>
        <v>67111.01999999999</v>
      </c>
      <c r="G19" s="56">
        <f t="shared" si="0"/>
        <v>2818474.9200000004</v>
      </c>
      <c r="H19" s="56">
        <f t="shared" si="0"/>
        <v>58543.64</v>
      </c>
      <c r="I19" s="56">
        <f t="shared" si="0"/>
        <v>2818474.9200000004</v>
      </c>
      <c r="J19" s="56">
        <f t="shared" si="0"/>
        <v>3743927.3</v>
      </c>
    </row>
    <row r="20" spans="1:10" hidden="1" x14ac:dyDescent="0.25">
      <c r="A20" s="88"/>
      <c r="B20" s="61" t="s">
        <v>22</v>
      </c>
      <c r="C20" s="66">
        <v>62500</v>
      </c>
      <c r="D20" s="66"/>
      <c r="E20" s="66">
        <v>62500</v>
      </c>
      <c r="F20" s="66">
        <v>56112.02</v>
      </c>
      <c r="G20" s="66">
        <v>62500</v>
      </c>
      <c r="H20" s="66"/>
      <c r="I20" s="66">
        <v>62500</v>
      </c>
      <c r="J20" s="66">
        <v>68083.009999999995</v>
      </c>
    </row>
    <row r="21" spans="1:10" hidden="1" x14ac:dyDescent="0.25">
      <c r="A21" s="88"/>
      <c r="B21" s="61" t="s">
        <v>23</v>
      </c>
      <c r="C21" s="66">
        <v>7500</v>
      </c>
      <c r="D21" s="66"/>
      <c r="E21" s="66">
        <v>7500</v>
      </c>
      <c r="F21" s="66">
        <v>10999</v>
      </c>
      <c r="G21" s="66">
        <v>7500</v>
      </c>
      <c r="H21" s="66">
        <v>11011</v>
      </c>
      <c r="I21" s="66">
        <v>7500</v>
      </c>
      <c r="J21" s="66">
        <v>10992</v>
      </c>
    </row>
    <row r="22" spans="1:10" hidden="1" x14ac:dyDescent="0.25">
      <c r="A22" s="88"/>
      <c r="B22" s="61" t="s">
        <v>24</v>
      </c>
      <c r="C22" s="66">
        <v>8133.97</v>
      </c>
      <c r="D22" s="66"/>
      <c r="E22" s="66">
        <v>8133.97</v>
      </c>
      <c r="F22" s="66"/>
      <c r="G22" s="66">
        <v>8133.97</v>
      </c>
      <c r="H22" s="66"/>
      <c r="I22" s="66">
        <v>8133.97</v>
      </c>
      <c r="J22" s="66">
        <v>4358</v>
      </c>
    </row>
    <row r="23" spans="1:10" hidden="1" x14ac:dyDescent="0.25">
      <c r="A23" s="88"/>
      <c r="B23" s="61" t="s">
        <v>25</v>
      </c>
      <c r="C23" s="66">
        <v>33333.33</v>
      </c>
      <c r="D23" s="66"/>
      <c r="E23" s="66">
        <v>33333.33</v>
      </c>
      <c r="F23" s="66"/>
      <c r="G23" s="66">
        <v>33333.33</v>
      </c>
      <c r="H23" s="66"/>
      <c r="I23" s="66">
        <v>33333.33</v>
      </c>
      <c r="J23" s="66">
        <v>45020</v>
      </c>
    </row>
    <row r="24" spans="1:10" hidden="1" x14ac:dyDescent="0.25">
      <c r="A24" s="88"/>
      <c r="B24" s="61" t="s">
        <v>28</v>
      </c>
      <c r="C24" s="66">
        <v>165141.75</v>
      </c>
      <c r="D24" s="66"/>
      <c r="E24" s="66">
        <v>165141.75</v>
      </c>
      <c r="F24" s="66"/>
      <c r="G24" s="66">
        <v>165141.75</v>
      </c>
      <c r="H24" s="66">
        <v>1000</v>
      </c>
      <c r="I24" s="66">
        <v>165141.75</v>
      </c>
      <c r="J24" s="66">
        <v>26842.86</v>
      </c>
    </row>
    <row r="25" spans="1:10" hidden="1" x14ac:dyDescent="0.25">
      <c r="A25" s="88"/>
      <c r="B25" s="61" t="s">
        <v>29</v>
      </c>
      <c r="C25" s="66">
        <v>40000</v>
      </c>
      <c r="D25" s="66"/>
      <c r="E25" s="66">
        <v>40000</v>
      </c>
      <c r="F25" s="66"/>
      <c r="G25" s="66">
        <v>40000</v>
      </c>
      <c r="H25" s="66"/>
      <c r="I25" s="66">
        <v>40000</v>
      </c>
      <c r="J25" s="66">
        <v>76240</v>
      </c>
    </row>
    <row r="26" spans="1:10" hidden="1" x14ac:dyDescent="0.25">
      <c r="A26" s="88"/>
      <c r="B26" s="61" t="s">
        <v>30</v>
      </c>
      <c r="C26" s="66">
        <v>26305.03</v>
      </c>
      <c r="D26" s="66"/>
      <c r="E26" s="66">
        <v>26305.03</v>
      </c>
      <c r="F26" s="66"/>
      <c r="G26" s="66">
        <v>26305.03</v>
      </c>
      <c r="H26" s="66">
        <v>46532.639999999999</v>
      </c>
      <c r="I26" s="66">
        <v>26305.03</v>
      </c>
      <c r="J26" s="66">
        <v>55063.68</v>
      </c>
    </row>
    <row r="27" spans="1:10" ht="16.5" hidden="1" thickBot="1" x14ac:dyDescent="0.35">
      <c r="A27" s="88"/>
      <c r="B27" s="89" t="s">
        <v>84</v>
      </c>
      <c r="C27" s="90">
        <f t="shared" ref="C27:J27" si="1">SUM(C20:C26)</f>
        <v>342914.07999999996</v>
      </c>
      <c r="D27" s="90">
        <f t="shared" si="1"/>
        <v>0</v>
      </c>
      <c r="E27" s="90">
        <f t="shared" si="1"/>
        <v>342914.07999999996</v>
      </c>
      <c r="F27" s="90">
        <f t="shared" si="1"/>
        <v>67111.01999999999</v>
      </c>
      <c r="G27" s="90">
        <f t="shared" si="1"/>
        <v>342914.07999999996</v>
      </c>
      <c r="H27" s="90">
        <f t="shared" si="1"/>
        <v>58543.64</v>
      </c>
      <c r="I27" s="90">
        <f t="shared" si="1"/>
        <v>342914.07999999996</v>
      </c>
      <c r="J27" s="90">
        <f t="shared" si="1"/>
        <v>286599.55</v>
      </c>
    </row>
    <row r="28" spans="1:10" ht="15.75" hidden="1" x14ac:dyDescent="0.3">
      <c r="A28" s="88"/>
      <c r="B28" s="91" t="s">
        <v>85</v>
      </c>
      <c r="C28" s="67"/>
      <c r="D28" s="67"/>
      <c r="E28" s="67"/>
      <c r="F28" s="67"/>
      <c r="G28" s="67"/>
      <c r="H28" s="67"/>
      <c r="I28" s="67"/>
      <c r="J28" s="67"/>
    </row>
    <row r="29" spans="1:10" hidden="1" x14ac:dyDescent="0.25">
      <c r="A29" s="88"/>
      <c r="B29" s="61" t="s">
        <v>31</v>
      </c>
      <c r="C29" s="66">
        <v>60936.45</v>
      </c>
      <c r="D29" s="66"/>
      <c r="E29" s="66">
        <v>60936.45</v>
      </c>
      <c r="F29" s="66"/>
      <c r="G29" s="66">
        <v>60936.45</v>
      </c>
      <c r="H29" s="66"/>
      <c r="I29" s="66">
        <v>60936.45</v>
      </c>
      <c r="J29" s="66">
        <v>202940.25</v>
      </c>
    </row>
    <row r="30" spans="1:10" hidden="1" x14ac:dyDescent="0.25">
      <c r="A30" s="88"/>
      <c r="B30" s="61" t="s">
        <v>32</v>
      </c>
      <c r="C30" s="66">
        <v>600</v>
      </c>
      <c r="D30" s="66"/>
      <c r="E30" s="66">
        <v>600</v>
      </c>
      <c r="F30" s="66"/>
      <c r="G30" s="66">
        <v>600</v>
      </c>
      <c r="H30" s="66"/>
      <c r="I30" s="66">
        <v>600</v>
      </c>
      <c r="J30" s="66"/>
    </row>
    <row r="31" spans="1:10" hidden="1" x14ac:dyDescent="0.25">
      <c r="A31" s="88"/>
      <c r="B31" s="61" t="s">
        <v>86</v>
      </c>
      <c r="C31" s="66">
        <v>945.42</v>
      </c>
      <c r="D31" s="66"/>
      <c r="E31" s="66">
        <v>945.42</v>
      </c>
      <c r="F31" s="66"/>
      <c r="G31" s="66">
        <v>945.42</v>
      </c>
      <c r="H31" s="66"/>
      <c r="I31" s="66">
        <v>945.42</v>
      </c>
      <c r="J31" s="66"/>
    </row>
    <row r="32" spans="1:10" hidden="1" x14ac:dyDescent="0.25">
      <c r="A32" s="88"/>
      <c r="B32" s="61" t="s">
        <v>33</v>
      </c>
      <c r="C32" s="66">
        <v>169652.57</v>
      </c>
      <c r="D32" s="66"/>
      <c r="E32" s="66">
        <v>169652.57</v>
      </c>
      <c r="F32" s="66"/>
      <c r="G32" s="66">
        <v>169652.57</v>
      </c>
      <c r="H32" s="66"/>
      <c r="I32" s="66">
        <v>169652.57</v>
      </c>
      <c r="J32" s="66">
        <v>178282.05</v>
      </c>
    </row>
    <row r="33" spans="1:10" hidden="1" x14ac:dyDescent="0.25">
      <c r="A33" s="88"/>
      <c r="B33" s="61" t="s">
        <v>34</v>
      </c>
      <c r="C33" s="66">
        <v>912</v>
      </c>
      <c r="D33" s="66"/>
      <c r="E33" s="66">
        <v>912</v>
      </c>
      <c r="F33" s="66"/>
      <c r="G33" s="66">
        <v>912</v>
      </c>
      <c r="H33" s="66"/>
      <c r="I33" s="66">
        <v>912</v>
      </c>
      <c r="J33" s="66"/>
    </row>
    <row r="34" spans="1:10" hidden="1" x14ac:dyDescent="0.25">
      <c r="A34" s="88"/>
      <c r="B34" s="61" t="s">
        <v>35</v>
      </c>
      <c r="C34" s="66">
        <v>427229.65</v>
      </c>
      <c r="D34" s="66"/>
      <c r="E34" s="66">
        <v>427229.65</v>
      </c>
      <c r="F34" s="66"/>
      <c r="G34" s="66">
        <v>427229.65</v>
      </c>
      <c r="H34" s="66"/>
      <c r="I34" s="66">
        <v>427229.65</v>
      </c>
      <c r="J34" s="66">
        <v>1425199.8</v>
      </c>
    </row>
    <row r="35" spans="1:10" hidden="1" x14ac:dyDescent="0.25">
      <c r="A35" s="88"/>
      <c r="B35" s="61" t="s">
        <v>36</v>
      </c>
      <c r="C35" s="66">
        <v>100</v>
      </c>
      <c r="D35" s="66"/>
      <c r="E35" s="66">
        <v>100</v>
      </c>
      <c r="F35" s="66"/>
      <c r="G35" s="66">
        <v>100</v>
      </c>
      <c r="H35" s="66"/>
      <c r="I35" s="66">
        <v>100</v>
      </c>
      <c r="J35" s="66"/>
    </row>
    <row r="36" spans="1:10" hidden="1" x14ac:dyDescent="0.25">
      <c r="A36" s="88"/>
      <c r="B36" s="61" t="s">
        <v>37</v>
      </c>
      <c r="C36" s="66">
        <v>13579.7</v>
      </c>
      <c r="D36" s="66"/>
      <c r="E36" s="66">
        <v>13579.7</v>
      </c>
      <c r="F36" s="66"/>
      <c r="G36" s="66">
        <v>13579.7</v>
      </c>
      <c r="H36" s="66"/>
      <c r="I36" s="66">
        <v>13579.7</v>
      </c>
      <c r="J36" s="66">
        <v>75162.240000000005</v>
      </c>
    </row>
    <row r="37" spans="1:10" hidden="1" x14ac:dyDescent="0.25">
      <c r="A37" s="88"/>
      <c r="B37" s="61" t="s">
        <v>39</v>
      </c>
      <c r="C37" s="66">
        <v>310</v>
      </c>
      <c r="D37" s="66"/>
      <c r="E37" s="66">
        <v>310</v>
      </c>
      <c r="F37" s="66"/>
      <c r="G37" s="66">
        <v>310</v>
      </c>
      <c r="H37" s="66"/>
      <c r="I37" s="66">
        <v>310</v>
      </c>
      <c r="J37" s="66"/>
    </row>
    <row r="38" spans="1:10" hidden="1" x14ac:dyDescent="0.25">
      <c r="A38" s="88"/>
      <c r="B38" s="61" t="s">
        <v>40</v>
      </c>
      <c r="C38" s="66">
        <v>10809.43</v>
      </c>
      <c r="D38" s="66"/>
      <c r="E38" s="66">
        <v>10809.43</v>
      </c>
      <c r="F38" s="66"/>
      <c r="G38" s="66">
        <v>10809.43</v>
      </c>
      <c r="H38" s="66"/>
      <c r="I38" s="66">
        <v>10809.43</v>
      </c>
      <c r="J38" s="66">
        <v>14528.6</v>
      </c>
    </row>
    <row r="39" spans="1:10" hidden="1" x14ac:dyDescent="0.25">
      <c r="A39" s="88"/>
      <c r="B39" s="61" t="s">
        <v>41</v>
      </c>
      <c r="C39" s="66">
        <v>1780006.32</v>
      </c>
      <c r="D39" s="66"/>
      <c r="E39" s="66">
        <v>1780006.32</v>
      </c>
      <c r="F39" s="66"/>
      <c r="G39" s="66">
        <v>1780006.32</v>
      </c>
      <c r="H39" s="66"/>
      <c r="I39" s="66">
        <v>1780006.32</v>
      </c>
      <c r="J39" s="66">
        <v>1545914.81</v>
      </c>
    </row>
    <row r="40" spans="1:10" hidden="1" x14ac:dyDescent="0.25">
      <c r="A40" s="88"/>
      <c r="B40" s="61" t="s">
        <v>42</v>
      </c>
      <c r="C40" s="66">
        <v>2208.6999999999998</v>
      </c>
      <c r="D40" s="66"/>
      <c r="E40" s="66">
        <v>2208.6999999999998</v>
      </c>
      <c r="F40" s="66"/>
      <c r="G40" s="66">
        <v>2208.6999999999998</v>
      </c>
      <c r="H40" s="66"/>
      <c r="I40" s="66">
        <v>2208.6999999999998</v>
      </c>
      <c r="J40" s="66">
        <v>15300</v>
      </c>
    </row>
    <row r="41" spans="1:10" hidden="1" x14ac:dyDescent="0.25">
      <c r="A41" s="88"/>
      <c r="B41" s="61" t="s">
        <v>43</v>
      </c>
      <c r="C41" s="66">
        <v>8105.1</v>
      </c>
      <c r="D41" s="66"/>
      <c r="E41" s="66">
        <v>8105.1</v>
      </c>
      <c r="F41" s="66"/>
      <c r="G41" s="66">
        <v>8105.1</v>
      </c>
      <c r="H41" s="66"/>
      <c r="I41" s="66">
        <v>8105.1</v>
      </c>
      <c r="J41" s="66"/>
    </row>
    <row r="42" spans="1:10" hidden="1" x14ac:dyDescent="0.25">
      <c r="A42" s="88"/>
      <c r="B42" s="61" t="s">
        <v>44</v>
      </c>
      <c r="C42" s="66">
        <v>165.5</v>
      </c>
      <c r="D42" s="66"/>
      <c r="E42" s="66">
        <v>165.5</v>
      </c>
      <c r="F42" s="66"/>
      <c r="G42" s="66">
        <v>165.5</v>
      </c>
      <c r="H42" s="66"/>
      <c r="I42" s="66">
        <v>165.5</v>
      </c>
      <c r="J42" s="66"/>
    </row>
    <row r="43" spans="1:10" ht="16.5" hidden="1" thickBot="1" x14ac:dyDescent="0.35">
      <c r="A43" s="88"/>
      <c r="B43" s="63" t="s">
        <v>46</v>
      </c>
      <c r="C43" s="90">
        <f t="shared" ref="C43:J43" si="2">SUM(C29:C42)</f>
        <v>2475560.8400000003</v>
      </c>
      <c r="D43" s="90">
        <f t="shared" si="2"/>
        <v>0</v>
      </c>
      <c r="E43" s="90">
        <f t="shared" si="2"/>
        <v>2475560.8400000003</v>
      </c>
      <c r="F43" s="90">
        <f t="shared" si="2"/>
        <v>0</v>
      </c>
      <c r="G43" s="90">
        <f t="shared" si="2"/>
        <v>2475560.8400000003</v>
      </c>
      <c r="H43" s="90">
        <f t="shared" si="2"/>
        <v>0</v>
      </c>
      <c r="I43" s="90">
        <f t="shared" si="2"/>
        <v>2475560.8400000003</v>
      </c>
      <c r="J43" s="90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05" t="s">
        <v>87</v>
      </c>
      <c r="B46" s="205"/>
      <c r="C46" s="205"/>
      <c r="D46" s="205"/>
      <c r="E46" s="205"/>
      <c r="F46" s="205"/>
      <c r="G46" s="205"/>
      <c r="H46" s="205"/>
      <c r="I46" s="205"/>
      <c r="J46" s="205"/>
    </row>
    <row r="47" spans="1:10" ht="28.5" hidden="1" customHeight="1" x14ac:dyDescent="0.25">
      <c r="A47" s="92" t="s">
        <v>56</v>
      </c>
      <c r="B47" s="93" t="s">
        <v>88</v>
      </c>
      <c r="C47" s="199" t="s">
        <v>89</v>
      </c>
      <c r="D47" s="200"/>
      <c r="E47" s="199" t="s">
        <v>90</v>
      </c>
      <c r="F47" s="201"/>
      <c r="G47" s="138" t="s">
        <v>91</v>
      </c>
      <c r="H47" s="139"/>
      <c r="I47" s="139"/>
      <c r="J47" s="139"/>
    </row>
    <row r="48" spans="1:10" hidden="1" x14ac:dyDescent="0.25">
      <c r="A48" s="140"/>
      <c r="B48" s="94" t="s">
        <v>92</v>
      </c>
      <c r="C48" s="140" t="s">
        <v>93</v>
      </c>
      <c r="D48" s="140" t="s">
        <v>94</v>
      </c>
      <c r="E48" s="140" t="s">
        <v>93</v>
      </c>
      <c r="F48" s="140" t="s">
        <v>94</v>
      </c>
      <c r="G48" s="140" t="s">
        <v>93</v>
      </c>
      <c r="H48" s="140" t="s">
        <v>94</v>
      </c>
      <c r="I48" s="140"/>
      <c r="J48" s="140"/>
    </row>
    <row r="49" spans="1:10" hidden="1" x14ac:dyDescent="0.25">
      <c r="A49" s="95"/>
      <c r="B49" s="95"/>
      <c r="C49" s="95"/>
      <c r="D49" s="95"/>
      <c r="E49" s="95"/>
      <c r="F49" s="95"/>
      <c r="G49" s="95"/>
      <c r="H49" s="95"/>
      <c r="I49" s="95"/>
      <c r="J49" s="95"/>
    </row>
    <row r="50" spans="1:10" hidden="1" x14ac:dyDescent="0.25">
      <c r="A50" s="95"/>
      <c r="B50" s="95"/>
      <c r="C50" s="95"/>
      <c r="D50" s="95"/>
      <c r="E50" s="95"/>
      <c r="F50" s="95"/>
      <c r="G50" s="95"/>
      <c r="H50" s="95"/>
      <c r="I50" s="95"/>
      <c r="J50" s="95"/>
    </row>
    <row r="51" spans="1:10" hidden="1" x14ac:dyDescent="0.25">
      <c r="A51" s="95"/>
      <c r="B51" s="94" t="s">
        <v>95</v>
      </c>
      <c r="C51" s="95"/>
      <c r="D51" s="95"/>
      <c r="E51" s="95"/>
      <c r="F51" s="95"/>
      <c r="G51" s="95"/>
      <c r="H51" s="95"/>
      <c r="I51" s="95"/>
      <c r="J51" s="95"/>
    </row>
    <row r="52" spans="1:10" hidden="1" x14ac:dyDescent="0.25">
      <c r="A52" s="95"/>
      <c r="B52" s="95" t="s">
        <v>96</v>
      </c>
      <c r="C52" s="95"/>
      <c r="D52" s="95"/>
      <c r="E52" s="95"/>
      <c r="F52" s="95"/>
      <c r="G52" s="95"/>
      <c r="H52" s="95"/>
      <c r="I52" s="95"/>
      <c r="J52" s="95"/>
    </row>
    <row r="53" spans="1:10" hidden="1" x14ac:dyDescent="0.25">
      <c r="A53" s="95"/>
      <c r="B53" s="95"/>
      <c r="C53" s="95"/>
      <c r="D53" s="95"/>
      <c r="E53" s="95"/>
      <c r="F53" s="95"/>
      <c r="G53" s="95"/>
      <c r="H53" s="95"/>
      <c r="I53" s="95"/>
      <c r="J53" s="95"/>
    </row>
    <row r="54" spans="1:10" hidden="1" x14ac:dyDescent="0.25">
      <c r="A54" s="95"/>
      <c r="B54" s="95"/>
      <c r="C54" s="95"/>
      <c r="D54" s="95"/>
      <c r="E54" s="95"/>
      <c r="F54" s="95"/>
      <c r="G54" s="95"/>
      <c r="H54" s="95"/>
      <c r="I54" s="95"/>
      <c r="J54" s="95"/>
    </row>
    <row r="55" spans="1:10" hidden="1" x14ac:dyDescent="0.25">
      <c r="A55" s="95"/>
      <c r="B55" s="95"/>
      <c r="C55" s="95"/>
      <c r="D55" s="95"/>
      <c r="E55" s="95"/>
      <c r="F55" s="95"/>
      <c r="G55" s="95"/>
      <c r="H55" s="95"/>
      <c r="I55" s="95"/>
      <c r="J55" s="95"/>
    </row>
    <row r="56" spans="1:10" hidden="1" x14ac:dyDescent="0.25">
      <c r="A56" s="95"/>
      <c r="B56" s="95"/>
      <c r="C56" s="95"/>
      <c r="D56" s="95"/>
      <c r="E56" s="95"/>
      <c r="F56" s="95"/>
      <c r="G56" s="95"/>
      <c r="H56" s="95"/>
      <c r="I56" s="95"/>
      <c r="J56" s="95"/>
    </row>
    <row r="57" spans="1:10" hidden="1" x14ac:dyDescent="0.25">
      <c r="A57" s="95"/>
      <c r="B57" s="95"/>
      <c r="C57" s="95"/>
      <c r="D57" s="95"/>
      <c r="E57" s="95"/>
      <c r="F57" s="95"/>
      <c r="G57" s="95"/>
      <c r="H57" s="95"/>
      <c r="I57" s="95"/>
      <c r="J57" s="95"/>
    </row>
    <row r="58" spans="1:10" hidden="1" x14ac:dyDescent="0.25">
      <c r="A58" s="95"/>
      <c r="B58" s="95"/>
      <c r="C58" s="95"/>
      <c r="D58" s="95"/>
      <c r="E58" s="95"/>
      <c r="F58" s="95"/>
      <c r="G58" s="95"/>
      <c r="H58" s="95"/>
      <c r="I58" s="95"/>
      <c r="J58" s="95"/>
    </row>
    <row r="59" spans="1:10" hidden="1" x14ac:dyDescent="0.25">
      <c r="A59" s="95"/>
      <c r="B59" s="95"/>
      <c r="C59" s="95"/>
      <c r="D59" s="95"/>
      <c r="E59" s="95"/>
      <c r="F59" s="95"/>
      <c r="G59" s="95"/>
      <c r="H59" s="95"/>
      <c r="I59" s="95"/>
      <c r="J59" s="95"/>
    </row>
    <row r="60" spans="1:10" hidden="1" x14ac:dyDescent="0.25">
      <c r="A60" s="206" t="s">
        <v>97</v>
      </c>
      <c r="B60" s="206"/>
      <c r="C60" s="95"/>
      <c r="D60" s="95"/>
      <c r="E60" s="95"/>
      <c r="F60" s="95"/>
      <c r="G60" s="95"/>
      <c r="H60" s="95"/>
      <c r="I60" s="95"/>
      <c r="J60" s="95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05" t="s">
        <v>98</v>
      </c>
      <c r="B73" s="205"/>
      <c r="C73" s="205"/>
      <c r="D73" s="205"/>
      <c r="E73" s="205"/>
      <c r="F73" s="205"/>
      <c r="G73" s="205"/>
      <c r="H73" s="205"/>
      <c r="I73" s="205"/>
      <c r="J73" s="205"/>
    </row>
    <row r="74" spans="1:10" ht="16.5" hidden="1" customHeight="1" thickBot="1" x14ac:dyDescent="0.35">
      <c r="A74" s="51" t="s">
        <v>56</v>
      </c>
      <c r="B74" s="52" t="s">
        <v>70</v>
      </c>
      <c r="C74" s="202" t="s">
        <v>50</v>
      </c>
      <c r="D74" s="203"/>
      <c r="E74" s="202" t="s">
        <v>67</v>
      </c>
      <c r="F74" s="204"/>
      <c r="G74" s="202" t="s">
        <v>68</v>
      </c>
      <c r="H74" s="203"/>
      <c r="I74" s="202" t="s">
        <v>69</v>
      </c>
      <c r="J74" s="203"/>
    </row>
    <row r="75" spans="1:10" ht="15.75" hidden="1" x14ac:dyDescent="0.3">
      <c r="A75" s="85"/>
      <c r="B75" s="54"/>
      <c r="C75" s="65" t="s">
        <v>79</v>
      </c>
      <c r="D75" s="65" t="s">
        <v>80</v>
      </c>
      <c r="E75" s="65" t="s">
        <v>79</v>
      </c>
      <c r="F75" s="65" t="s">
        <v>80</v>
      </c>
      <c r="G75" s="65" t="s">
        <v>79</v>
      </c>
      <c r="H75" s="65" t="s">
        <v>80</v>
      </c>
      <c r="I75" s="65" t="s">
        <v>79</v>
      </c>
      <c r="J75" s="65" t="s">
        <v>80</v>
      </c>
    </row>
    <row r="76" spans="1:10" ht="15.75" hidden="1" x14ac:dyDescent="0.3">
      <c r="A76" s="86"/>
      <c r="B76" s="54" t="s">
        <v>59</v>
      </c>
      <c r="C76" s="56">
        <v>1764858.42</v>
      </c>
      <c r="D76" s="56">
        <v>2281196.17</v>
      </c>
      <c r="E76" s="56">
        <v>1764858.42</v>
      </c>
      <c r="F76" s="56">
        <v>1896496.89</v>
      </c>
      <c r="G76" s="56"/>
      <c r="H76" s="56"/>
      <c r="I76" s="56"/>
      <c r="J76" s="56"/>
    </row>
    <row r="77" spans="1:10" ht="15.75" hidden="1" x14ac:dyDescent="0.3">
      <c r="A77" s="73"/>
      <c r="B77" s="54"/>
      <c r="C77" s="73"/>
      <c r="D77" s="73"/>
      <c r="E77" s="73"/>
      <c r="F77" s="87"/>
      <c r="G77" s="87"/>
      <c r="H77" s="87"/>
      <c r="I77" s="87"/>
      <c r="J77" s="87"/>
    </row>
    <row r="78" spans="1:10" ht="15.75" hidden="1" x14ac:dyDescent="0.3">
      <c r="A78" s="73"/>
      <c r="B78" s="54" t="s">
        <v>75</v>
      </c>
      <c r="C78" s="56">
        <f t="shared" ref="C78:J78" si="3">+C86+C102</f>
        <v>2818474.9200000004</v>
      </c>
      <c r="D78" s="56">
        <f t="shared" si="3"/>
        <v>3820610.29</v>
      </c>
      <c r="E78" s="56">
        <f t="shared" si="3"/>
        <v>2818474.9200000004</v>
      </c>
      <c r="F78" s="56">
        <f t="shared" si="3"/>
        <v>2361172.1800000002</v>
      </c>
      <c r="G78" s="56">
        <f t="shared" si="3"/>
        <v>0</v>
      </c>
      <c r="H78" s="56">
        <f t="shared" si="3"/>
        <v>0</v>
      </c>
      <c r="I78" s="56">
        <f t="shared" si="3"/>
        <v>0</v>
      </c>
      <c r="J78" s="56">
        <f t="shared" si="3"/>
        <v>0</v>
      </c>
    </row>
    <row r="79" spans="1:10" hidden="1" x14ac:dyDescent="0.25">
      <c r="A79" s="88"/>
      <c r="B79" s="61" t="s">
        <v>22</v>
      </c>
      <c r="C79" s="66">
        <v>62500</v>
      </c>
      <c r="D79" s="66">
        <v>138609.60999999999</v>
      </c>
      <c r="E79" s="66">
        <v>62500</v>
      </c>
      <c r="F79" s="66"/>
      <c r="G79" s="66"/>
      <c r="H79" s="66"/>
      <c r="I79" s="66"/>
      <c r="J79" s="66"/>
    </row>
    <row r="80" spans="1:10" hidden="1" x14ac:dyDescent="0.25">
      <c r="A80" s="88"/>
      <c r="B80" s="61" t="s">
        <v>23</v>
      </c>
      <c r="C80" s="66">
        <v>7500</v>
      </c>
      <c r="D80" s="66">
        <v>9818.25</v>
      </c>
      <c r="E80" s="66">
        <v>7500</v>
      </c>
      <c r="F80" s="66">
        <v>9560.36</v>
      </c>
      <c r="G80" s="66"/>
      <c r="H80" s="66"/>
      <c r="I80" s="66"/>
      <c r="J80" s="66"/>
    </row>
    <row r="81" spans="1:10" hidden="1" x14ac:dyDescent="0.25">
      <c r="A81" s="88"/>
      <c r="B81" s="61" t="s">
        <v>24</v>
      </c>
      <c r="C81" s="66">
        <v>8133.97</v>
      </c>
      <c r="D81" s="66"/>
      <c r="E81" s="66">
        <v>8133.97</v>
      </c>
      <c r="F81" s="66">
        <v>39787</v>
      </c>
      <c r="G81" s="66"/>
      <c r="H81" s="66"/>
      <c r="I81" s="66"/>
      <c r="J81" s="66"/>
    </row>
    <row r="82" spans="1:10" hidden="1" x14ac:dyDescent="0.25">
      <c r="A82" s="88"/>
      <c r="B82" s="61" t="s">
        <v>25</v>
      </c>
      <c r="C82" s="66">
        <v>33333.33</v>
      </c>
      <c r="D82" s="66">
        <v>19161.8</v>
      </c>
      <c r="E82" s="66">
        <v>33333.33</v>
      </c>
      <c r="F82" s="66"/>
      <c r="G82" s="66"/>
      <c r="H82" s="66"/>
      <c r="I82" s="66"/>
      <c r="J82" s="66"/>
    </row>
    <row r="83" spans="1:10" hidden="1" x14ac:dyDescent="0.25">
      <c r="A83" s="88"/>
      <c r="B83" s="61" t="s">
        <v>28</v>
      </c>
      <c r="C83" s="66">
        <v>165141.75</v>
      </c>
      <c r="D83" s="66">
        <v>4057.14</v>
      </c>
      <c r="E83" s="66">
        <v>165141.75</v>
      </c>
      <c r="F83" s="66">
        <v>184282.78</v>
      </c>
      <c r="G83" s="66"/>
      <c r="H83" s="66"/>
      <c r="I83" s="66"/>
      <c r="J83" s="66"/>
    </row>
    <row r="84" spans="1:10" hidden="1" x14ac:dyDescent="0.25">
      <c r="A84" s="88"/>
      <c r="B84" s="61" t="s">
        <v>29</v>
      </c>
      <c r="C84" s="66">
        <v>40000</v>
      </c>
      <c r="D84" s="66">
        <v>38120</v>
      </c>
      <c r="E84" s="66">
        <v>40000</v>
      </c>
      <c r="F84" s="66">
        <v>38120</v>
      </c>
      <c r="G84" s="66"/>
      <c r="H84" s="66"/>
      <c r="I84" s="66"/>
      <c r="J84" s="66"/>
    </row>
    <row r="85" spans="1:10" hidden="1" x14ac:dyDescent="0.25">
      <c r="A85" s="88"/>
      <c r="B85" s="61" t="s">
        <v>30</v>
      </c>
      <c r="C85" s="66">
        <v>26305.03</v>
      </c>
      <c r="D85" s="66">
        <v>48548.639999999999</v>
      </c>
      <c r="E85" s="66">
        <v>26305.03</v>
      </c>
      <c r="F85" s="66">
        <v>44604</v>
      </c>
      <c r="G85" s="66"/>
      <c r="H85" s="66"/>
      <c r="I85" s="66"/>
      <c r="J85" s="66"/>
    </row>
    <row r="86" spans="1:10" ht="16.5" hidden="1" thickBot="1" x14ac:dyDescent="0.35">
      <c r="A86" s="88"/>
      <c r="B86" s="89" t="s">
        <v>84</v>
      </c>
      <c r="C86" s="90">
        <f t="shared" ref="C86:J86" si="4">SUM(C79:C85)</f>
        <v>342914.07999999996</v>
      </c>
      <c r="D86" s="90">
        <f t="shared" si="4"/>
        <v>258315.44</v>
      </c>
      <c r="E86" s="90">
        <f t="shared" si="4"/>
        <v>342914.07999999996</v>
      </c>
      <c r="F86" s="90">
        <f t="shared" si="4"/>
        <v>316354.14</v>
      </c>
      <c r="G86" s="90">
        <f t="shared" si="4"/>
        <v>0</v>
      </c>
      <c r="H86" s="90">
        <f t="shared" si="4"/>
        <v>0</v>
      </c>
      <c r="I86" s="90">
        <f t="shared" si="4"/>
        <v>0</v>
      </c>
      <c r="J86" s="90">
        <f t="shared" si="4"/>
        <v>0</v>
      </c>
    </row>
    <row r="87" spans="1:10" ht="15.75" hidden="1" x14ac:dyDescent="0.3">
      <c r="A87" s="88"/>
      <c r="B87" s="91" t="s">
        <v>85</v>
      </c>
      <c r="C87" s="67"/>
      <c r="D87" s="67"/>
      <c r="E87" s="67"/>
      <c r="F87" s="67"/>
      <c r="G87" s="67"/>
      <c r="H87" s="67"/>
      <c r="I87" s="67"/>
      <c r="J87" s="67"/>
    </row>
    <row r="88" spans="1:10" hidden="1" x14ac:dyDescent="0.25">
      <c r="A88" s="88"/>
      <c r="B88" s="61" t="s">
        <v>31</v>
      </c>
      <c r="C88" s="66">
        <v>60936.45</v>
      </c>
      <c r="D88" s="66">
        <v>1023</v>
      </c>
      <c r="E88" s="66">
        <v>60936.45</v>
      </c>
      <c r="F88" s="66">
        <v>58023.7</v>
      </c>
      <c r="G88" s="66"/>
      <c r="H88" s="66"/>
      <c r="I88" s="66"/>
      <c r="J88" s="66"/>
    </row>
    <row r="89" spans="1:10" hidden="1" x14ac:dyDescent="0.25">
      <c r="A89" s="88"/>
      <c r="B89" s="61" t="s">
        <v>32</v>
      </c>
      <c r="C89" s="66">
        <v>600</v>
      </c>
      <c r="D89" s="66"/>
      <c r="E89" s="66">
        <v>600</v>
      </c>
      <c r="F89" s="66"/>
      <c r="G89" s="66"/>
      <c r="H89" s="66"/>
      <c r="I89" s="66"/>
      <c r="J89" s="66"/>
    </row>
    <row r="90" spans="1:10" hidden="1" x14ac:dyDescent="0.25">
      <c r="A90" s="88"/>
      <c r="B90" s="61" t="s">
        <v>86</v>
      </c>
      <c r="C90" s="66">
        <v>945.42</v>
      </c>
      <c r="D90" s="66"/>
      <c r="E90" s="66">
        <v>945.42</v>
      </c>
      <c r="F90" s="66"/>
      <c r="G90" s="66"/>
      <c r="H90" s="66"/>
      <c r="I90" s="66"/>
      <c r="J90" s="66"/>
    </row>
    <row r="91" spans="1:10" hidden="1" x14ac:dyDescent="0.25">
      <c r="A91" s="88"/>
      <c r="B91" s="61" t="s">
        <v>33</v>
      </c>
      <c r="C91" s="66">
        <v>169652.57</v>
      </c>
      <c r="D91" s="66">
        <v>181188.84</v>
      </c>
      <c r="E91" s="66">
        <v>169652.57</v>
      </c>
      <c r="F91" s="66">
        <v>66957.58</v>
      </c>
      <c r="G91" s="66"/>
      <c r="H91" s="66"/>
      <c r="I91" s="66"/>
      <c r="J91" s="66"/>
    </row>
    <row r="92" spans="1:10" hidden="1" x14ac:dyDescent="0.25">
      <c r="A92" s="88"/>
      <c r="B92" s="61" t="s">
        <v>34</v>
      </c>
      <c r="C92" s="66">
        <v>912</v>
      </c>
      <c r="D92" s="66"/>
      <c r="E92" s="66">
        <v>912</v>
      </c>
      <c r="F92" s="66"/>
      <c r="G92" s="66"/>
      <c r="H92" s="66"/>
      <c r="I92" s="66"/>
      <c r="J92" s="66"/>
    </row>
    <row r="93" spans="1:10" hidden="1" x14ac:dyDescent="0.25">
      <c r="A93" s="88"/>
      <c r="B93" s="61" t="s">
        <v>35</v>
      </c>
      <c r="C93" s="66">
        <v>427229.65</v>
      </c>
      <c r="D93" s="66">
        <v>535053.32999999996</v>
      </c>
      <c r="E93" s="66">
        <v>427229.65</v>
      </c>
      <c r="F93" s="66">
        <v>261536.69</v>
      </c>
      <c r="G93" s="66"/>
      <c r="H93" s="66"/>
      <c r="I93" s="66"/>
      <c r="J93" s="66"/>
    </row>
    <row r="94" spans="1:10" hidden="1" x14ac:dyDescent="0.25">
      <c r="A94" s="88"/>
      <c r="B94" s="61" t="s">
        <v>36</v>
      </c>
      <c r="C94" s="66">
        <v>100</v>
      </c>
      <c r="D94" s="66"/>
      <c r="E94" s="66">
        <v>100</v>
      </c>
      <c r="F94" s="66"/>
      <c r="G94" s="66"/>
      <c r="H94" s="66"/>
      <c r="I94" s="66"/>
      <c r="J94" s="66"/>
    </row>
    <row r="95" spans="1:10" hidden="1" x14ac:dyDescent="0.25">
      <c r="A95" s="88"/>
      <c r="B95" s="61" t="s">
        <v>37</v>
      </c>
      <c r="C95" s="66">
        <v>13579.7</v>
      </c>
      <c r="D95" s="66">
        <v>6224.76</v>
      </c>
      <c r="E95" s="66">
        <v>13579.7</v>
      </c>
      <c r="F95" s="66">
        <v>6630</v>
      </c>
      <c r="G95" s="66"/>
      <c r="H95" s="66"/>
      <c r="I95" s="66"/>
      <c r="J95" s="66"/>
    </row>
    <row r="96" spans="1:10" hidden="1" x14ac:dyDescent="0.25">
      <c r="A96" s="88"/>
      <c r="B96" s="61" t="s">
        <v>39</v>
      </c>
      <c r="C96" s="66">
        <v>310</v>
      </c>
      <c r="D96" s="66">
        <v>3610</v>
      </c>
      <c r="E96" s="66">
        <v>310</v>
      </c>
      <c r="F96" s="66"/>
      <c r="G96" s="66"/>
      <c r="H96" s="66"/>
      <c r="I96" s="66"/>
      <c r="J96" s="66"/>
    </row>
    <row r="97" spans="1:10" hidden="1" x14ac:dyDescent="0.25">
      <c r="A97" s="88"/>
      <c r="B97" s="61" t="s">
        <v>40</v>
      </c>
      <c r="C97" s="66">
        <v>10809.43</v>
      </c>
      <c r="D97" s="66">
        <v>39404.76</v>
      </c>
      <c r="E97" s="66">
        <v>10809.43</v>
      </c>
      <c r="F97" s="66">
        <v>23463</v>
      </c>
      <c r="G97" s="66"/>
      <c r="H97" s="66"/>
      <c r="I97" s="66"/>
      <c r="J97" s="66"/>
    </row>
    <row r="98" spans="1:10" hidden="1" x14ac:dyDescent="0.25">
      <c r="A98" s="88"/>
      <c r="B98" s="61" t="s">
        <v>41</v>
      </c>
      <c r="C98" s="66">
        <v>1780006.32</v>
      </c>
      <c r="D98" s="66">
        <v>2752150.16</v>
      </c>
      <c r="E98" s="66">
        <v>1780006.32</v>
      </c>
      <c r="F98" s="66">
        <v>1617110.07</v>
      </c>
      <c r="G98" s="66"/>
      <c r="H98" s="66"/>
      <c r="I98" s="66"/>
      <c r="J98" s="66"/>
    </row>
    <row r="99" spans="1:10" hidden="1" x14ac:dyDescent="0.25">
      <c r="A99" s="88"/>
      <c r="B99" s="61" t="s">
        <v>42</v>
      </c>
      <c r="C99" s="66">
        <v>2208.6999999999998</v>
      </c>
      <c r="D99" s="66"/>
      <c r="E99" s="66">
        <v>2208.6999999999998</v>
      </c>
      <c r="F99" s="66">
        <v>11097</v>
      </c>
      <c r="G99" s="66"/>
      <c r="H99" s="66"/>
      <c r="I99" s="66"/>
      <c r="J99" s="66"/>
    </row>
    <row r="100" spans="1:10" hidden="1" x14ac:dyDescent="0.25">
      <c r="A100" s="88"/>
      <c r="B100" s="61" t="s">
        <v>43</v>
      </c>
      <c r="C100" s="66">
        <v>8105.1</v>
      </c>
      <c r="D100" s="66">
        <v>43640</v>
      </c>
      <c r="E100" s="66">
        <v>8105.1</v>
      </c>
      <c r="F100" s="66"/>
      <c r="G100" s="66"/>
      <c r="H100" s="66"/>
      <c r="I100" s="66"/>
      <c r="J100" s="66"/>
    </row>
    <row r="101" spans="1:10" hidden="1" x14ac:dyDescent="0.25">
      <c r="A101" s="88"/>
      <c r="B101" s="61" t="s">
        <v>44</v>
      </c>
      <c r="C101" s="66">
        <v>165.5</v>
      </c>
      <c r="D101" s="66"/>
      <c r="E101" s="66">
        <v>165.5</v>
      </c>
      <c r="F101" s="66"/>
      <c r="G101" s="66"/>
      <c r="H101" s="66"/>
      <c r="I101" s="66"/>
      <c r="J101" s="66"/>
    </row>
    <row r="102" spans="1:10" ht="16.5" hidden="1" thickBot="1" x14ac:dyDescent="0.35">
      <c r="A102" s="88"/>
      <c r="B102" s="63" t="s">
        <v>46</v>
      </c>
      <c r="C102" s="90">
        <f t="shared" ref="C102:J102" si="5">SUM(C88:C101)</f>
        <v>2475560.8400000003</v>
      </c>
      <c r="D102" s="90">
        <f t="shared" si="5"/>
        <v>3562294.85</v>
      </c>
      <c r="E102" s="90">
        <f t="shared" si="5"/>
        <v>2475560.8400000003</v>
      </c>
      <c r="F102" s="90">
        <f t="shared" si="5"/>
        <v>2044818.04</v>
      </c>
      <c r="G102" s="90">
        <f t="shared" si="5"/>
        <v>0</v>
      </c>
      <c r="H102" s="90">
        <f t="shared" si="5"/>
        <v>0</v>
      </c>
      <c r="I102" s="90">
        <f t="shared" si="5"/>
        <v>0</v>
      </c>
      <c r="J102" s="90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05" t="s">
        <v>99</v>
      </c>
      <c r="B123" s="205"/>
      <c r="C123" s="205"/>
      <c r="D123" s="205"/>
      <c r="E123" s="205"/>
      <c r="F123" s="205"/>
      <c r="G123" s="205"/>
      <c r="H123" s="205"/>
      <c r="I123" s="205"/>
      <c r="J123" s="205"/>
    </row>
    <row r="124" spans="1:10" ht="16.5" hidden="1" customHeight="1" thickBot="1" x14ac:dyDescent="0.35">
      <c r="A124" s="51" t="s">
        <v>56</v>
      </c>
      <c r="B124" s="52" t="s">
        <v>70</v>
      </c>
      <c r="C124" s="202" t="s">
        <v>71</v>
      </c>
      <c r="D124" s="203"/>
      <c r="E124" s="202" t="s">
        <v>72</v>
      </c>
      <c r="F124" s="204"/>
      <c r="G124" s="202" t="s">
        <v>73</v>
      </c>
      <c r="H124" s="203"/>
      <c r="I124" s="202" t="s">
        <v>74</v>
      </c>
      <c r="J124" s="203"/>
    </row>
    <row r="125" spans="1:10" ht="15.75" hidden="1" x14ac:dyDescent="0.3">
      <c r="A125" s="85"/>
      <c r="B125" s="54"/>
      <c r="C125" s="65" t="s">
        <v>79</v>
      </c>
      <c r="D125" s="65" t="s">
        <v>80</v>
      </c>
      <c r="E125" s="65" t="s">
        <v>79</v>
      </c>
      <c r="F125" s="65" t="s">
        <v>80</v>
      </c>
      <c r="G125" s="65" t="s">
        <v>79</v>
      </c>
      <c r="H125" s="65" t="s">
        <v>80</v>
      </c>
      <c r="I125" s="65" t="s">
        <v>79</v>
      </c>
      <c r="J125" s="65" t="s">
        <v>80</v>
      </c>
    </row>
    <row r="126" spans="1:10" ht="15.75" hidden="1" x14ac:dyDescent="0.3">
      <c r="A126" s="86"/>
      <c r="B126" s="54" t="s">
        <v>59</v>
      </c>
      <c r="C126" s="56"/>
      <c r="D126" s="56"/>
      <c r="E126" s="56"/>
      <c r="F126" s="56"/>
      <c r="G126" s="56"/>
      <c r="H126" s="56"/>
      <c r="I126" s="56"/>
      <c r="J126" s="56"/>
    </row>
    <row r="127" spans="1:10" ht="15.75" hidden="1" x14ac:dyDescent="0.3">
      <c r="A127" s="73"/>
      <c r="B127" s="54"/>
      <c r="C127" s="87"/>
      <c r="D127" s="74"/>
      <c r="E127" s="87"/>
      <c r="F127" s="87"/>
      <c r="G127" s="87"/>
      <c r="H127" s="87"/>
      <c r="I127" s="87"/>
      <c r="J127" s="87"/>
    </row>
    <row r="128" spans="1:10" ht="15.75" hidden="1" x14ac:dyDescent="0.3">
      <c r="A128" s="73"/>
      <c r="B128" s="54" t="s">
        <v>75</v>
      </c>
      <c r="C128" s="56">
        <f t="shared" ref="C128:J128" si="6">+C136+C152</f>
        <v>0</v>
      </c>
      <c r="D128" s="56">
        <f t="shared" si="6"/>
        <v>0</v>
      </c>
      <c r="E128" s="56">
        <f t="shared" si="6"/>
        <v>0</v>
      </c>
      <c r="F128" s="56">
        <f t="shared" si="6"/>
        <v>0</v>
      </c>
      <c r="G128" s="56">
        <f t="shared" si="6"/>
        <v>0</v>
      </c>
      <c r="H128" s="56">
        <f t="shared" si="6"/>
        <v>0</v>
      </c>
      <c r="I128" s="56">
        <f t="shared" si="6"/>
        <v>0</v>
      </c>
      <c r="J128" s="56">
        <f t="shared" si="6"/>
        <v>0</v>
      </c>
    </row>
    <row r="129" spans="1:10" hidden="1" x14ac:dyDescent="0.25">
      <c r="A129" s="88"/>
      <c r="B129" s="61" t="s">
        <v>22</v>
      </c>
      <c r="C129" s="66"/>
      <c r="D129" s="66"/>
      <c r="E129" s="66"/>
      <c r="F129" s="66"/>
      <c r="G129" s="66"/>
      <c r="H129" s="66"/>
      <c r="I129" s="66"/>
      <c r="J129" s="66"/>
    </row>
    <row r="130" spans="1:10" hidden="1" x14ac:dyDescent="0.25">
      <c r="A130" s="88"/>
      <c r="B130" s="61" t="s">
        <v>23</v>
      </c>
      <c r="C130" s="66"/>
      <c r="D130" s="66"/>
      <c r="E130" s="66"/>
      <c r="F130" s="66"/>
      <c r="G130" s="66"/>
      <c r="H130" s="66"/>
      <c r="I130" s="66"/>
      <c r="J130" s="66"/>
    </row>
    <row r="131" spans="1:10" hidden="1" x14ac:dyDescent="0.25">
      <c r="A131" s="88"/>
      <c r="B131" s="61" t="s">
        <v>24</v>
      </c>
      <c r="C131" s="66"/>
      <c r="D131" s="66"/>
      <c r="E131" s="66"/>
      <c r="F131" s="66"/>
      <c r="G131" s="66"/>
      <c r="H131" s="66"/>
      <c r="I131" s="66"/>
      <c r="J131" s="66"/>
    </row>
    <row r="132" spans="1:10" hidden="1" x14ac:dyDescent="0.25">
      <c r="A132" s="88"/>
      <c r="B132" s="61" t="s">
        <v>25</v>
      </c>
      <c r="C132" s="66"/>
      <c r="D132" s="66"/>
      <c r="E132" s="66"/>
      <c r="F132" s="66"/>
      <c r="G132" s="66"/>
      <c r="H132" s="66"/>
      <c r="I132" s="66"/>
      <c r="J132" s="66"/>
    </row>
    <row r="133" spans="1:10" hidden="1" x14ac:dyDescent="0.25">
      <c r="A133" s="88"/>
      <c r="B133" s="61" t="s">
        <v>28</v>
      </c>
      <c r="C133" s="66"/>
      <c r="D133" s="66"/>
      <c r="E133" s="66"/>
      <c r="F133" s="66"/>
      <c r="G133" s="66"/>
      <c r="H133" s="66"/>
      <c r="I133" s="66"/>
      <c r="J133" s="66"/>
    </row>
    <row r="134" spans="1:10" hidden="1" x14ac:dyDescent="0.25">
      <c r="A134" s="88"/>
      <c r="B134" s="61" t="s">
        <v>29</v>
      </c>
      <c r="C134" s="66"/>
      <c r="D134" s="66"/>
      <c r="E134" s="66"/>
      <c r="F134" s="66"/>
      <c r="G134" s="66"/>
      <c r="H134" s="66"/>
      <c r="I134" s="66"/>
      <c r="J134" s="66"/>
    </row>
    <row r="135" spans="1:10" hidden="1" x14ac:dyDescent="0.25">
      <c r="A135" s="88"/>
      <c r="B135" s="61" t="s">
        <v>30</v>
      </c>
      <c r="C135" s="66"/>
      <c r="D135" s="66"/>
      <c r="E135" s="66"/>
      <c r="F135" s="66"/>
      <c r="G135" s="66"/>
      <c r="H135" s="66"/>
      <c r="I135" s="66"/>
      <c r="J135" s="66"/>
    </row>
    <row r="136" spans="1:10" ht="16.5" hidden="1" thickBot="1" x14ac:dyDescent="0.35">
      <c r="A136" s="88"/>
      <c r="B136" s="89" t="s">
        <v>84</v>
      </c>
      <c r="C136" s="90">
        <f t="shared" ref="C136:J136" si="7">SUM(C129:C135)</f>
        <v>0</v>
      </c>
      <c r="D136" s="90">
        <f t="shared" si="7"/>
        <v>0</v>
      </c>
      <c r="E136" s="90">
        <f t="shared" si="7"/>
        <v>0</v>
      </c>
      <c r="F136" s="90">
        <f t="shared" si="7"/>
        <v>0</v>
      </c>
      <c r="G136" s="90">
        <f t="shared" si="7"/>
        <v>0</v>
      </c>
      <c r="H136" s="90">
        <f t="shared" si="7"/>
        <v>0</v>
      </c>
      <c r="I136" s="90">
        <f t="shared" si="7"/>
        <v>0</v>
      </c>
      <c r="J136" s="90">
        <f t="shared" si="7"/>
        <v>0</v>
      </c>
    </row>
    <row r="137" spans="1:10" ht="15.75" hidden="1" x14ac:dyDescent="0.3">
      <c r="A137" s="88"/>
      <c r="B137" s="91" t="s">
        <v>85</v>
      </c>
      <c r="C137" s="67"/>
      <c r="D137" s="67"/>
      <c r="E137" s="67"/>
      <c r="F137" s="67"/>
      <c r="G137" s="67"/>
      <c r="H137" s="67"/>
      <c r="I137" s="67"/>
      <c r="J137" s="67"/>
    </row>
    <row r="138" spans="1:10" hidden="1" x14ac:dyDescent="0.25">
      <c r="A138" s="88"/>
      <c r="B138" s="61" t="s">
        <v>31</v>
      </c>
      <c r="C138" s="66"/>
      <c r="D138" s="66"/>
      <c r="E138" s="66"/>
      <c r="F138" s="66"/>
      <c r="G138" s="66"/>
      <c r="H138" s="66"/>
      <c r="I138" s="66"/>
      <c r="J138" s="66"/>
    </row>
    <row r="139" spans="1:10" hidden="1" x14ac:dyDescent="0.25">
      <c r="A139" s="88"/>
      <c r="B139" s="61" t="s">
        <v>100</v>
      </c>
      <c r="C139" s="66"/>
      <c r="D139" s="66"/>
      <c r="E139" s="66"/>
      <c r="F139" s="66"/>
      <c r="G139" s="66"/>
      <c r="H139" s="66"/>
      <c r="I139" s="66"/>
      <c r="J139" s="66"/>
    </row>
    <row r="140" spans="1:10" hidden="1" x14ac:dyDescent="0.25">
      <c r="A140" s="88"/>
      <c r="B140" s="61" t="s">
        <v>86</v>
      </c>
      <c r="C140" s="66"/>
      <c r="D140" s="66"/>
      <c r="E140" s="66"/>
      <c r="F140" s="66"/>
      <c r="G140" s="66"/>
      <c r="H140" s="66"/>
      <c r="I140" s="66"/>
      <c r="J140" s="66"/>
    </row>
    <row r="141" spans="1:10" hidden="1" x14ac:dyDescent="0.25">
      <c r="A141" s="88"/>
      <c r="B141" s="61" t="s">
        <v>33</v>
      </c>
      <c r="C141" s="66"/>
      <c r="D141" s="66"/>
      <c r="E141" s="66"/>
      <c r="F141" s="66"/>
      <c r="G141" s="66"/>
      <c r="H141" s="66"/>
      <c r="I141" s="66"/>
      <c r="J141" s="66"/>
    </row>
    <row r="142" spans="1:10" hidden="1" x14ac:dyDescent="0.25">
      <c r="A142" s="88"/>
      <c r="B142" s="61" t="s">
        <v>34</v>
      </c>
      <c r="C142" s="66"/>
      <c r="D142" s="66"/>
      <c r="E142" s="66"/>
      <c r="F142" s="66"/>
      <c r="G142" s="66"/>
      <c r="H142" s="66"/>
      <c r="I142" s="66"/>
      <c r="J142" s="66"/>
    </row>
    <row r="143" spans="1:10" hidden="1" x14ac:dyDescent="0.25">
      <c r="A143" s="88"/>
      <c r="B143" s="61" t="s">
        <v>35</v>
      </c>
      <c r="C143" s="66"/>
      <c r="D143" s="66"/>
      <c r="E143" s="66"/>
      <c r="F143" s="66"/>
      <c r="G143" s="66"/>
      <c r="H143" s="66"/>
      <c r="I143" s="66"/>
      <c r="J143" s="66"/>
    </row>
    <row r="144" spans="1:10" hidden="1" x14ac:dyDescent="0.25">
      <c r="A144" s="88"/>
      <c r="B144" s="61" t="s">
        <v>36</v>
      </c>
      <c r="C144" s="66"/>
      <c r="D144" s="66"/>
      <c r="E144" s="66"/>
      <c r="F144" s="66"/>
      <c r="G144" s="66"/>
      <c r="H144" s="66"/>
      <c r="I144" s="66"/>
      <c r="J144" s="66"/>
    </row>
    <row r="145" spans="1:10" hidden="1" x14ac:dyDescent="0.25">
      <c r="A145" s="88"/>
      <c r="B145" s="61" t="s">
        <v>37</v>
      </c>
      <c r="C145" s="66"/>
      <c r="D145" s="66"/>
      <c r="E145" s="66"/>
      <c r="F145" s="66"/>
      <c r="G145" s="66"/>
      <c r="H145" s="66"/>
      <c r="I145" s="66"/>
      <c r="J145" s="66"/>
    </row>
    <row r="146" spans="1:10" hidden="1" x14ac:dyDescent="0.25">
      <c r="A146" s="88"/>
      <c r="B146" s="61" t="s">
        <v>39</v>
      </c>
      <c r="C146" s="66"/>
      <c r="D146" s="66"/>
      <c r="E146" s="66"/>
      <c r="F146" s="66"/>
      <c r="G146" s="66"/>
      <c r="H146" s="66"/>
      <c r="I146" s="66"/>
      <c r="J146" s="66"/>
    </row>
    <row r="147" spans="1:10" hidden="1" x14ac:dyDescent="0.25">
      <c r="A147" s="88"/>
      <c r="B147" s="61" t="s">
        <v>40</v>
      </c>
      <c r="C147" s="66"/>
      <c r="D147" s="66"/>
      <c r="E147" s="66"/>
      <c r="F147" s="66"/>
      <c r="G147" s="66"/>
      <c r="H147" s="66"/>
      <c r="I147" s="66"/>
      <c r="J147" s="66"/>
    </row>
    <row r="148" spans="1:10" hidden="1" x14ac:dyDescent="0.25">
      <c r="A148" s="88"/>
      <c r="B148" s="61" t="s">
        <v>41</v>
      </c>
      <c r="C148" s="66"/>
      <c r="D148" s="66"/>
      <c r="E148" s="66"/>
      <c r="F148" s="66"/>
      <c r="G148" s="66"/>
      <c r="H148" s="66"/>
      <c r="I148" s="66"/>
      <c r="J148" s="66"/>
    </row>
    <row r="149" spans="1:10" hidden="1" x14ac:dyDescent="0.25">
      <c r="A149" s="88"/>
      <c r="B149" s="61" t="s">
        <v>42</v>
      </c>
      <c r="C149" s="66"/>
      <c r="D149" s="66"/>
      <c r="E149" s="66"/>
      <c r="F149" s="66"/>
      <c r="G149" s="66"/>
      <c r="H149" s="66"/>
      <c r="I149" s="66"/>
      <c r="J149" s="66"/>
    </row>
    <row r="150" spans="1:10" hidden="1" x14ac:dyDescent="0.25">
      <c r="A150" s="88"/>
      <c r="B150" s="61" t="s">
        <v>43</v>
      </c>
      <c r="C150" s="66"/>
      <c r="D150" s="66"/>
      <c r="E150" s="66"/>
      <c r="F150" s="66"/>
      <c r="G150" s="66"/>
      <c r="H150" s="66"/>
      <c r="I150" s="66"/>
      <c r="J150" s="66"/>
    </row>
    <row r="151" spans="1:10" hidden="1" x14ac:dyDescent="0.25">
      <c r="A151" s="88"/>
      <c r="B151" s="61" t="s">
        <v>44</v>
      </c>
      <c r="C151" s="66"/>
      <c r="D151" s="66"/>
      <c r="E151" s="66"/>
      <c r="F151" s="66"/>
      <c r="G151" s="66"/>
      <c r="H151" s="66"/>
      <c r="I151" s="66"/>
      <c r="J151" s="66"/>
    </row>
    <row r="152" spans="1:10" ht="16.5" hidden="1" thickBot="1" x14ac:dyDescent="0.35">
      <c r="A152" s="88"/>
      <c r="B152" s="63" t="s">
        <v>46</v>
      </c>
      <c r="C152" s="90">
        <f t="shared" ref="C152:J152" si="8">SUM(C138:C151)</f>
        <v>0</v>
      </c>
      <c r="D152" s="90">
        <f t="shared" si="8"/>
        <v>0</v>
      </c>
      <c r="E152" s="90">
        <f t="shared" si="8"/>
        <v>0</v>
      </c>
      <c r="F152" s="90">
        <f t="shared" si="8"/>
        <v>0</v>
      </c>
      <c r="G152" s="90">
        <f t="shared" si="8"/>
        <v>0</v>
      </c>
      <c r="H152" s="90">
        <f t="shared" si="8"/>
        <v>0</v>
      </c>
      <c r="I152" s="90">
        <f t="shared" si="8"/>
        <v>0</v>
      </c>
      <c r="J152" s="90">
        <f t="shared" si="8"/>
        <v>0</v>
      </c>
    </row>
    <row r="153" spans="1:10" hidden="1" x14ac:dyDescent="0.25">
      <c r="D153" s="75"/>
      <c r="J153" s="96"/>
    </row>
    <row r="154" spans="1:10" hidden="1" x14ac:dyDescent="0.25">
      <c r="J154" s="71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07" t="s">
        <v>177</v>
      </c>
      <c r="D177" s="207"/>
      <c r="E177" s="207"/>
      <c r="F177" s="207"/>
    </row>
    <row r="178" spans="3:7" x14ac:dyDescent="0.25">
      <c r="C178" s="207" t="s">
        <v>206</v>
      </c>
      <c r="D178" s="207"/>
      <c r="E178" s="207"/>
      <c r="F178" s="207"/>
    </row>
    <row r="179" spans="3:7" ht="15.75" x14ac:dyDescent="0.3">
      <c r="C179" s="166" t="s">
        <v>56</v>
      </c>
      <c r="D179" s="180" t="s">
        <v>57</v>
      </c>
      <c r="E179" s="208" t="s">
        <v>78</v>
      </c>
      <c r="F179" s="208"/>
    </row>
    <row r="180" spans="3:7" ht="15.75" x14ac:dyDescent="0.3">
      <c r="C180" s="166"/>
      <c r="D180" s="57"/>
      <c r="E180" s="166" t="s">
        <v>79</v>
      </c>
      <c r="F180" s="166" t="s">
        <v>101</v>
      </c>
    </row>
    <row r="181" spans="3:7" ht="15.75" x14ac:dyDescent="0.3">
      <c r="C181" s="70" t="s">
        <v>18</v>
      </c>
      <c r="D181" s="57" t="s">
        <v>59</v>
      </c>
      <c r="E181" s="60">
        <f>+'AGOSTO DECE-5'!K117</f>
        <v>35230131.590000004</v>
      </c>
      <c r="F181" s="60">
        <f>+'AGOSTO DECE-5'!L117</f>
        <v>34703421.469999999</v>
      </c>
      <c r="G181" s="71"/>
    </row>
    <row r="182" spans="3:7" ht="15.75" x14ac:dyDescent="0.3">
      <c r="C182" s="238"/>
      <c r="D182" s="57"/>
      <c r="E182" s="59"/>
      <c r="F182" s="58"/>
      <c r="G182" s="71"/>
    </row>
    <row r="183" spans="3:7" ht="15.75" x14ac:dyDescent="0.3">
      <c r="C183" s="238"/>
      <c r="D183" s="57" t="s">
        <v>21</v>
      </c>
      <c r="E183" s="60"/>
      <c r="F183" s="60"/>
    </row>
    <row r="184" spans="3:7" x14ac:dyDescent="0.25">
      <c r="C184" s="239">
        <v>111</v>
      </c>
      <c r="D184" s="181" t="str">
        <f>+'AGOSTO DECE-5'!B173</f>
        <v>ENERGIA ELECTRICA</v>
      </c>
      <c r="E184" s="62">
        <f>+'AGOSTO DECE-5'!K120</f>
        <v>742000</v>
      </c>
      <c r="F184" s="62">
        <v>747762.63</v>
      </c>
      <c r="G184" s="71"/>
    </row>
    <row r="185" spans="3:7" x14ac:dyDescent="0.25">
      <c r="C185" s="239">
        <v>113</v>
      </c>
      <c r="D185" s="181" t="str">
        <f>+'AGOSTO DECE-5'!B174</f>
        <v>TELEFONIA</v>
      </c>
      <c r="E185" s="62">
        <f>+'AGOSTO DECE-5'!K121</f>
        <v>82775</v>
      </c>
      <c r="F185" s="62">
        <v>64026.32</v>
      </c>
      <c r="G185" s="71"/>
    </row>
    <row r="186" spans="3:7" x14ac:dyDescent="0.25">
      <c r="C186" s="239">
        <v>122</v>
      </c>
      <c r="D186" s="181" t="str">
        <f>+'AGOSTO DECE-5'!B175</f>
        <v>IMPRESIÓN, ENCUADERNACION Y REPRODUCCION</v>
      </c>
      <c r="E186" s="62">
        <f>+'AGOSTO DECE-5'!K122</f>
        <v>64244.05</v>
      </c>
      <c r="F186" s="62">
        <v>63066.25</v>
      </c>
      <c r="G186" s="71"/>
    </row>
    <row r="187" spans="3:7" x14ac:dyDescent="0.25">
      <c r="C187" s="239">
        <v>163</v>
      </c>
      <c r="D187" s="181" t="str">
        <f>+'AGOSTO DECE-5'!B176</f>
        <v>MANT. Y REP. EQUIPO MEDICO SANITARIO Y DE LAB.</v>
      </c>
      <c r="E187" s="62">
        <f>+'AGOSTO DECE-5'!K123</f>
        <v>822407.86</v>
      </c>
      <c r="F187" s="62">
        <v>946286.33</v>
      </c>
      <c r="G187" s="71"/>
    </row>
    <row r="188" spans="3:7" x14ac:dyDescent="0.25">
      <c r="C188" s="239">
        <v>169</v>
      </c>
      <c r="D188" s="181" t="str">
        <f>+'AGOSTO DECE-5'!B177</f>
        <v>MANT. Y REP. DE OTRAS MAQ. Y EQUIPO</v>
      </c>
      <c r="E188" s="62">
        <f>+'AGOSTO DECE-5'!K124</f>
        <v>42392.3</v>
      </c>
      <c r="F188" s="62">
        <v>35100</v>
      </c>
      <c r="G188" s="71"/>
    </row>
    <row r="189" spans="3:7" x14ac:dyDescent="0.25">
      <c r="C189" s="239">
        <v>171</v>
      </c>
      <c r="D189" s="181" t="str">
        <f>+'AGOSTO DECE-5'!B178</f>
        <v>MANT. Y REPARACION DE EDIFICIOS</v>
      </c>
      <c r="E189" s="62">
        <f>+'AGOSTO DECE-5'!K125</f>
        <v>70580</v>
      </c>
      <c r="F189" s="62">
        <v>48100</v>
      </c>
      <c r="G189" s="71"/>
    </row>
    <row r="190" spans="3:7" x14ac:dyDescent="0.25">
      <c r="C190" s="239">
        <v>174</v>
      </c>
      <c r="D190" s="181" t="str">
        <f>+'AGOSTO DECE-5'!B179</f>
        <v>MANT. Y REP. DE INSTALACIONES</v>
      </c>
      <c r="E190" s="62">
        <f>+'AGOSTO DECE-5'!K126</f>
        <v>108884</v>
      </c>
      <c r="F190" s="62">
        <v>114769</v>
      </c>
      <c r="G190" s="71"/>
    </row>
    <row r="191" spans="3:7" x14ac:dyDescent="0.25">
      <c r="C191" s="239">
        <v>197</v>
      </c>
      <c r="D191" s="181" t="str">
        <f>+'AGOSTO DECE-5'!B180</f>
        <v>SERVICIOS DE VIGILANCIA</v>
      </c>
      <c r="E191" s="62">
        <f>+'AGOSTO DECE-5'!K127</f>
        <v>364000</v>
      </c>
      <c r="F191" s="62">
        <v>364000</v>
      </c>
      <c r="G191" s="71"/>
    </row>
    <row r="192" spans="3:7" x14ac:dyDescent="0.25">
      <c r="C192" s="239">
        <v>199</v>
      </c>
      <c r="D192" s="181" t="str">
        <f>+'AGOSTO DECE-5'!B181</f>
        <v>OTROS SERVICIOS NO PERSONALES</v>
      </c>
      <c r="E192" s="62">
        <f>+'AGOSTO DECE-5'!K128</f>
        <v>491261.30000000005</v>
      </c>
      <c r="F192" s="62">
        <v>499623.61</v>
      </c>
      <c r="G192" s="71"/>
    </row>
    <row r="193" spans="2:8" x14ac:dyDescent="0.25">
      <c r="C193" s="239">
        <v>243</v>
      </c>
      <c r="D193" s="181" t="str">
        <f>+'AGOSTO DECE-5'!B182</f>
        <v>PRODUCTOS DE PAPEL O CARTON</v>
      </c>
      <c r="E193" s="62">
        <f>+'AGOSTO DECE-5'!K129</f>
        <v>154711.24</v>
      </c>
      <c r="F193" s="62">
        <v>147363.24</v>
      </c>
      <c r="G193" s="71"/>
    </row>
    <row r="194" spans="2:8" x14ac:dyDescent="0.25">
      <c r="C194" s="239">
        <v>261</v>
      </c>
      <c r="D194" s="181" t="str">
        <f>+'AGOSTO DECE-5'!B183</f>
        <v>ELEMENTOS Y COMPUESTOS QUIMICOS</v>
      </c>
      <c r="E194" s="62">
        <f>+'AGOSTO DECE-5'!K130</f>
        <v>836414.94</v>
      </c>
      <c r="F194" s="62">
        <v>565665.22</v>
      </c>
      <c r="G194" s="71"/>
    </row>
    <row r="195" spans="2:8" x14ac:dyDescent="0.25">
      <c r="C195" s="239">
        <v>262</v>
      </c>
      <c r="D195" s="181" t="str">
        <f>+'AGOSTO DECE-5'!B184</f>
        <v>COMBUSTIBLES Y LUBRICANTES</v>
      </c>
      <c r="E195" s="62">
        <f>+'AGOSTO DECE-5'!K131</f>
        <v>17000</v>
      </c>
      <c r="F195" s="62">
        <v>13195</v>
      </c>
      <c r="G195" s="71"/>
    </row>
    <row r="196" spans="2:8" x14ac:dyDescent="0.25">
      <c r="C196" s="239">
        <v>266</v>
      </c>
      <c r="D196" s="181" t="str">
        <f>+'AGOSTO DECE-5'!B185</f>
        <v>PRODUCTOS MEDICINALES Y FARMACEUTICOS</v>
      </c>
      <c r="E196" s="62">
        <f>+'AGOSTO DECE-5'!K132</f>
        <v>790736.14</v>
      </c>
      <c r="F196" s="62">
        <v>531294.91</v>
      </c>
      <c r="G196" s="71"/>
    </row>
    <row r="197" spans="2:8" x14ac:dyDescent="0.25">
      <c r="C197" s="239">
        <v>267</v>
      </c>
      <c r="D197" s="181" t="str">
        <f>+'AGOSTO DECE-5'!B186</f>
        <v>TINTES, PINTURAS Y COLORANTES</v>
      </c>
      <c r="E197" s="62">
        <f>+'AGOSTO DECE-5'!K133</f>
        <v>180000</v>
      </c>
      <c r="F197" s="62">
        <v>122259.82</v>
      </c>
      <c r="G197" s="71"/>
    </row>
    <row r="198" spans="2:8" x14ac:dyDescent="0.25">
      <c r="C198" s="239">
        <v>268</v>
      </c>
      <c r="D198" s="181" t="str">
        <f>+'AGOSTO DECE-5'!B187</f>
        <v>PRODUCTOS PLASTICOS, NYLON, VINIL Y PVC</v>
      </c>
      <c r="E198" s="62">
        <f>+'AGOSTO DECE-5'!K134</f>
        <v>144664</v>
      </c>
      <c r="F198" s="62">
        <v>147707</v>
      </c>
      <c r="G198" s="71"/>
    </row>
    <row r="199" spans="2:8" x14ac:dyDescent="0.25">
      <c r="C199" s="239">
        <v>269</v>
      </c>
      <c r="D199" s="181" t="str">
        <f>+'AGOSTO DECE-5'!B188</f>
        <v>OTROS PRODUCTOS QUIMICOS Y CONEXOS</v>
      </c>
      <c r="E199" s="62">
        <f>+'AGOSTO DECE-5'!K135</f>
        <v>10000</v>
      </c>
      <c r="F199" s="62">
        <v>9850</v>
      </c>
      <c r="G199" s="71"/>
    </row>
    <row r="200" spans="2:8" x14ac:dyDescent="0.25">
      <c r="C200" s="239">
        <v>292</v>
      </c>
      <c r="D200" s="181" t="str">
        <f>+'AGOSTO DECE-5'!B189</f>
        <v>UTILES DE LIMPIEZA Y PRODUCTOS SANITARIOS</v>
      </c>
      <c r="E200" s="62">
        <f>+'AGOSTO DECE-5'!K136</f>
        <v>216194.41</v>
      </c>
      <c r="F200" s="62">
        <v>166528.5</v>
      </c>
      <c r="G200" s="71"/>
    </row>
    <row r="201" spans="2:8" x14ac:dyDescent="0.25">
      <c r="C201" s="239">
        <v>295</v>
      </c>
      <c r="D201" s="181" t="str">
        <f>+'AGOSTO DECE-5'!B190</f>
        <v>UTILES MENORES MEDICO QUIRURGICOS Y DE LAB.</v>
      </c>
      <c r="E201" s="62">
        <f>+'AGOSTO DECE-5'!K137</f>
        <v>31949881.489999998</v>
      </c>
      <c r="F201" s="62">
        <v>21723404.48</v>
      </c>
      <c r="G201" s="71"/>
    </row>
    <row r="202" spans="2:8" x14ac:dyDescent="0.25">
      <c r="C202" s="239">
        <v>297</v>
      </c>
      <c r="D202" s="181" t="str">
        <f>+'AGOSTO DECE-5'!B191</f>
        <v>UTILES, ACCESORIOS Y MATERIALES ELECTRICOS</v>
      </c>
      <c r="E202" s="62">
        <f>+'AGOSTO DECE-5'!K138</f>
        <v>41790.379999999997</v>
      </c>
      <c r="F202" s="62">
        <v>28199.4</v>
      </c>
      <c r="G202" s="71"/>
    </row>
    <row r="203" spans="2:8" x14ac:dyDescent="0.25">
      <c r="C203" s="239">
        <v>298</v>
      </c>
      <c r="D203" s="181" t="str">
        <f>+'AGOSTO DECE-5'!B192</f>
        <v>ACCESORIOS Y REPUESTOS EN GENERAL</v>
      </c>
      <c r="E203" s="62">
        <f>+'AGOSTO DECE-5'!K139</f>
        <v>400000</v>
      </c>
      <c r="F203" s="62">
        <v>333437.12</v>
      </c>
      <c r="G203" s="71"/>
    </row>
    <row r="204" spans="2:8" x14ac:dyDescent="0.25">
      <c r="C204" s="239">
        <v>299</v>
      </c>
      <c r="D204" s="181" t="str">
        <f>+'AGOSTO DECE-5'!B193</f>
        <v>OTROS MATERIALES Y SUMINISTROS</v>
      </c>
      <c r="E204" s="62">
        <f>+'AGOSTO DECE-5'!K140</f>
        <v>300000</v>
      </c>
      <c r="F204" s="62">
        <v>250891.9</v>
      </c>
      <c r="G204" s="71"/>
      <c r="H204" s="71"/>
    </row>
    <row r="205" spans="2:8" x14ac:dyDescent="0.25">
      <c r="C205" s="239">
        <v>323</v>
      </c>
      <c r="D205" s="181" t="str">
        <f>+'AGOSTO DECE-5'!B194</f>
        <v>EQUIPO MEDICO SANITARIO Y DE LABORATORIO</v>
      </c>
      <c r="E205" s="62">
        <f>+'AGOSTO DECE-5'!K141</f>
        <v>15417467.76</v>
      </c>
      <c r="F205" s="62">
        <v>579800</v>
      </c>
      <c r="G205" s="71"/>
      <c r="H205" s="71"/>
    </row>
    <row r="206" spans="2:8" ht="15.75" x14ac:dyDescent="0.3">
      <c r="C206" s="78"/>
      <c r="D206" s="57" t="s">
        <v>65</v>
      </c>
      <c r="E206" s="60">
        <f>SUM(E184:E205)</f>
        <v>53247404.869999997</v>
      </c>
      <c r="F206" s="60">
        <f>SUM(F184:F205)</f>
        <v>27502330.73</v>
      </c>
      <c r="G206" s="71"/>
    </row>
    <row r="207" spans="2:8" ht="15.75" x14ac:dyDescent="0.3">
      <c r="C207" s="78"/>
      <c r="D207" s="57" t="s">
        <v>66</v>
      </c>
      <c r="E207" s="60">
        <f>E206+E181</f>
        <v>88477536.460000008</v>
      </c>
      <c r="F207" s="60">
        <f>+F206+F181</f>
        <v>62205752.200000003</v>
      </c>
      <c r="G207" s="71"/>
    </row>
    <row r="208" spans="2:8" x14ac:dyDescent="0.25">
      <c r="B208" s="49"/>
      <c r="C208" s="71"/>
      <c r="G208" s="49"/>
    </row>
    <row r="209" spans="2:5" x14ac:dyDescent="0.25">
      <c r="B209" s="49"/>
      <c r="C209" s="71"/>
    </row>
    <row r="210" spans="2:5" x14ac:dyDescent="0.25">
      <c r="E210" s="72"/>
    </row>
    <row r="240" spans="2:8" x14ac:dyDescent="0.25">
      <c r="B240" s="82" t="s">
        <v>81</v>
      </c>
      <c r="D240" t="s">
        <v>102</v>
      </c>
      <c r="G240" s="49" t="s">
        <v>103</v>
      </c>
      <c r="H240" t="s">
        <v>6</v>
      </c>
    </row>
    <row r="241" spans="2:10" x14ac:dyDescent="0.25">
      <c r="D241" s="197" t="s">
        <v>104</v>
      </c>
      <c r="E241" s="197"/>
      <c r="F241" s="197"/>
      <c r="G241" s="49"/>
      <c r="H241" s="49" t="s">
        <v>152</v>
      </c>
      <c r="J241" s="49"/>
    </row>
    <row r="242" spans="2:10" x14ac:dyDescent="0.25">
      <c r="D242" s="197" t="s">
        <v>105</v>
      </c>
      <c r="E242" s="197"/>
      <c r="F242" s="197"/>
      <c r="G242" s="49"/>
      <c r="H242" s="49" t="s">
        <v>153</v>
      </c>
      <c r="J242" s="49"/>
    </row>
    <row r="243" spans="2:10" ht="9" customHeight="1" x14ac:dyDescent="0.25">
      <c r="D243" s="83"/>
      <c r="E243" s="83"/>
      <c r="H243" s="49"/>
      <c r="I243" s="49"/>
      <c r="J243" s="49"/>
    </row>
    <row r="244" spans="2:10" x14ac:dyDescent="0.25">
      <c r="B244" s="82" t="s">
        <v>82</v>
      </c>
      <c r="D244" s="49" t="s">
        <v>205</v>
      </c>
      <c r="H244" s="84"/>
      <c r="I244" s="84"/>
      <c r="J244" s="84"/>
    </row>
    <row r="246" spans="2:10" x14ac:dyDescent="0.25">
      <c r="D246" s="49"/>
    </row>
  </sheetData>
  <mergeCells count="28">
    <mergeCell ref="C178:F178"/>
    <mergeCell ref="E179:F179"/>
    <mergeCell ref="D241:F241"/>
    <mergeCell ref="D242:F242"/>
    <mergeCell ref="A123:J123"/>
    <mergeCell ref="C124:D124"/>
    <mergeCell ref="E124:F124"/>
    <mergeCell ref="G124:H124"/>
    <mergeCell ref="I124:J124"/>
    <mergeCell ref="C177:F177"/>
    <mergeCell ref="A46:J46"/>
    <mergeCell ref="C47:D47"/>
    <mergeCell ref="E47:F47"/>
    <mergeCell ref="A60:B60"/>
    <mergeCell ref="A73:J73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</mergeCells>
  <hyperlinks>
    <hyperlink ref="A12" r:id="rId1" xr:uid="{FF65251F-4EE8-4CBF-8754-FB6A6D75423C}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6F20A-CE75-45D8-9727-B51FD957F675}">
  <dimension ref="A2:AA72"/>
  <sheetViews>
    <sheetView topLeftCell="A10" workbookViewId="0">
      <selection activeCell="B62" sqref="B62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85546875" bestFit="1" customWidth="1"/>
    <col min="13" max="13" width="13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85546875" bestFit="1" customWidth="1"/>
    <col min="269" max="269" width="13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85546875" bestFit="1" customWidth="1"/>
    <col min="525" max="525" width="13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85546875" bestFit="1" customWidth="1"/>
    <col min="781" max="781" width="13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85546875" bestFit="1" customWidth="1"/>
    <col min="1037" max="1037" width="13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85546875" bestFit="1" customWidth="1"/>
    <col min="1293" max="1293" width="13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85546875" bestFit="1" customWidth="1"/>
    <col min="1549" max="1549" width="13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85546875" bestFit="1" customWidth="1"/>
    <col min="1805" max="1805" width="13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85546875" bestFit="1" customWidth="1"/>
    <col min="2061" max="2061" width="13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85546875" bestFit="1" customWidth="1"/>
    <col min="2317" max="2317" width="13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85546875" bestFit="1" customWidth="1"/>
    <col min="2573" max="2573" width="13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85546875" bestFit="1" customWidth="1"/>
    <col min="2829" max="2829" width="13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85546875" bestFit="1" customWidth="1"/>
    <col min="3085" max="3085" width="13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85546875" bestFit="1" customWidth="1"/>
    <col min="3341" max="3341" width="13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85546875" bestFit="1" customWidth="1"/>
    <col min="3597" max="3597" width="13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85546875" bestFit="1" customWidth="1"/>
    <col min="3853" max="3853" width="13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85546875" bestFit="1" customWidth="1"/>
    <col min="4109" max="4109" width="13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85546875" bestFit="1" customWidth="1"/>
    <col min="4365" max="4365" width="13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85546875" bestFit="1" customWidth="1"/>
    <col min="4621" max="4621" width="13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85546875" bestFit="1" customWidth="1"/>
    <col min="4877" max="4877" width="13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85546875" bestFit="1" customWidth="1"/>
    <col min="5133" max="5133" width="13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85546875" bestFit="1" customWidth="1"/>
    <col min="5389" max="5389" width="13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85546875" bestFit="1" customWidth="1"/>
    <col min="5645" max="5645" width="13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85546875" bestFit="1" customWidth="1"/>
    <col min="5901" max="5901" width="13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85546875" bestFit="1" customWidth="1"/>
    <col min="6157" max="6157" width="13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85546875" bestFit="1" customWidth="1"/>
    <col min="6413" max="6413" width="13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85546875" bestFit="1" customWidth="1"/>
    <col min="6669" max="6669" width="13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85546875" bestFit="1" customWidth="1"/>
    <col min="6925" max="6925" width="13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85546875" bestFit="1" customWidth="1"/>
    <col min="7181" max="7181" width="13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85546875" bestFit="1" customWidth="1"/>
    <col min="7437" max="7437" width="13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85546875" bestFit="1" customWidth="1"/>
    <col min="7693" max="7693" width="13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85546875" bestFit="1" customWidth="1"/>
    <col min="7949" max="7949" width="13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85546875" bestFit="1" customWidth="1"/>
    <col min="8205" max="8205" width="13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85546875" bestFit="1" customWidth="1"/>
    <col min="8461" max="8461" width="13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85546875" bestFit="1" customWidth="1"/>
    <col min="8717" max="8717" width="13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85546875" bestFit="1" customWidth="1"/>
    <col min="8973" max="8973" width="13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85546875" bestFit="1" customWidth="1"/>
    <col min="9229" max="9229" width="13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85546875" bestFit="1" customWidth="1"/>
    <col min="9485" max="9485" width="13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85546875" bestFit="1" customWidth="1"/>
    <col min="9741" max="9741" width="13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85546875" bestFit="1" customWidth="1"/>
    <col min="9997" max="9997" width="13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85546875" bestFit="1" customWidth="1"/>
    <col min="10253" max="10253" width="13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85546875" bestFit="1" customWidth="1"/>
    <col min="10509" max="10509" width="13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85546875" bestFit="1" customWidth="1"/>
    <col min="10765" max="10765" width="13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85546875" bestFit="1" customWidth="1"/>
    <col min="11021" max="11021" width="13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85546875" bestFit="1" customWidth="1"/>
    <col min="11277" max="11277" width="13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85546875" bestFit="1" customWidth="1"/>
    <col min="11533" max="11533" width="13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85546875" bestFit="1" customWidth="1"/>
    <col min="11789" max="11789" width="13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85546875" bestFit="1" customWidth="1"/>
    <col min="12045" max="12045" width="13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85546875" bestFit="1" customWidth="1"/>
    <col min="12301" max="12301" width="13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85546875" bestFit="1" customWidth="1"/>
    <col min="12557" max="12557" width="13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85546875" bestFit="1" customWidth="1"/>
    <col min="12813" max="12813" width="13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85546875" bestFit="1" customWidth="1"/>
    <col min="13069" max="13069" width="13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85546875" bestFit="1" customWidth="1"/>
    <col min="13325" max="13325" width="13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85546875" bestFit="1" customWidth="1"/>
    <col min="13581" max="13581" width="13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85546875" bestFit="1" customWidth="1"/>
    <col min="13837" max="13837" width="13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85546875" bestFit="1" customWidth="1"/>
    <col min="14093" max="14093" width="13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85546875" bestFit="1" customWidth="1"/>
    <col min="14349" max="14349" width="13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85546875" bestFit="1" customWidth="1"/>
    <col min="14605" max="14605" width="13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85546875" bestFit="1" customWidth="1"/>
    <col min="14861" max="14861" width="13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85546875" bestFit="1" customWidth="1"/>
    <col min="15117" max="15117" width="13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85546875" bestFit="1" customWidth="1"/>
    <col min="15373" max="15373" width="13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85546875" bestFit="1" customWidth="1"/>
    <col min="15629" max="15629" width="13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85546875" bestFit="1" customWidth="1"/>
    <col min="15885" max="15885" width="13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85546875" bestFit="1" customWidth="1"/>
    <col min="16141" max="16141" width="13.85546875" bestFit="1" customWidth="1"/>
  </cols>
  <sheetData>
    <row r="2" spans="1:27" x14ac:dyDescent="0.25">
      <c r="F2" s="97"/>
    </row>
    <row r="6" spans="1:27" ht="15.75" thickBot="1" x14ac:dyDescent="0.3"/>
    <row r="7" spans="1:27" ht="16.5" thickBot="1" x14ac:dyDescent="0.3">
      <c r="B7" s="188" t="s">
        <v>53</v>
      </c>
      <c r="C7" s="189"/>
      <c r="J7" s="48" t="s">
        <v>159</v>
      </c>
    </row>
    <row r="8" spans="1:27" ht="15.75" x14ac:dyDescent="0.25">
      <c r="J8" s="98"/>
    </row>
    <row r="9" spans="1:27" x14ac:dyDescent="0.25">
      <c r="A9" s="191" t="s">
        <v>0</v>
      </c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</row>
    <row r="10" spans="1:27" x14ac:dyDescent="0.25">
      <c r="A10" s="191" t="s">
        <v>54</v>
      </c>
      <c r="B10" s="191"/>
      <c r="C10" s="191"/>
      <c r="D10" s="191"/>
      <c r="E10" s="191"/>
      <c r="F10" s="191"/>
      <c r="G10" s="191"/>
      <c r="H10" s="191"/>
      <c r="I10" s="191"/>
      <c r="J10" s="191"/>
      <c r="K10" s="191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</row>
    <row r="11" spans="1:27" x14ac:dyDescent="0.25">
      <c r="A11" s="191" t="s">
        <v>106</v>
      </c>
      <c r="B11" s="191"/>
      <c r="C11" s="191"/>
      <c r="D11" s="191"/>
      <c r="E11" s="191"/>
      <c r="F11" s="191"/>
      <c r="G11" s="191"/>
      <c r="H11" s="191"/>
      <c r="I11" s="191"/>
      <c r="J11" s="191"/>
      <c r="K11" s="191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</row>
    <row r="12" spans="1:27" x14ac:dyDescent="0.25">
      <c r="A12" s="210" t="s">
        <v>107</v>
      </c>
      <c r="B12" s="210"/>
      <c r="C12" s="210"/>
      <c r="D12" s="210"/>
      <c r="E12" s="210"/>
      <c r="F12" s="210"/>
      <c r="G12" s="210"/>
      <c r="H12" s="210"/>
      <c r="I12" s="210"/>
      <c r="J12" s="210"/>
      <c r="K12" s="210"/>
    </row>
    <row r="14" spans="1:27" ht="15" customHeight="1" x14ac:dyDescent="0.25">
      <c r="A14" s="209" t="s">
        <v>179</v>
      </c>
      <c r="B14" s="209"/>
      <c r="C14" s="209"/>
      <c r="D14" s="209"/>
      <c r="E14" s="209"/>
      <c r="F14" s="209"/>
      <c r="G14" s="209"/>
      <c r="H14" s="209"/>
      <c r="I14" s="209"/>
      <c r="J14" s="209"/>
      <c r="K14" s="209"/>
      <c r="L14" s="99"/>
      <c r="M14" s="100"/>
    </row>
    <row r="15" spans="1:27" ht="9" customHeight="1" x14ac:dyDescent="0.25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</row>
    <row r="16" spans="1:27" x14ac:dyDescent="0.25">
      <c r="A16" s="211" t="s">
        <v>108</v>
      </c>
      <c r="B16" s="213" t="s">
        <v>109</v>
      </c>
      <c r="C16" s="213"/>
      <c r="D16" s="214" t="s">
        <v>110</v>
      </c>
      <c r="E16" s="214"/>
      <c r="F16" s="214" t="s">
        <v>111</v>
      </c>
      <c r="G16" s="214"/>
      <c r="H16" s="213" t="s">
        <v>112</v>
      </c>
      <c r="I16" s="213"/>
    </row>
    <row r="17" spans="1:13" x14ac:dyDescent="0.25">
      <c r="A17" s="212"/>
      <c r="B17" s="101" t="s">
        <v>114</v>
      </c>
      <c r="C17" s="141" t="s">
        <v>115</v>
      </c>
      <c r="D17" s="101" t="s">
        <v>114</v>
      </c>
      <c r="E17" s="141" t="s">
        <v>115</v>
      </c>
      <c r="F17" s="101" t="s">
        <v>114</v>
      </c>
      <c r="G17" s="141" t="s">
        <v>115</v>
      </c>
      <c r="H17" s="101" t="s">
        <v>114</v>
      </c>
      <c r="I17" s="141" t="s">
        <v>115</v>
      </c>
      <c r="L17" s="102"/>
      <c r="M17" s="102"/>
    </row>
    <row r="18" spans="1:13" x14ac:dyDescent="0.25">
      <c r="A18" s="103" t="s">
        <v>92</v>
      </c>
      <c r="B18" s="104">
        <v>3985581.27</v>
      </c>
      <c r="C18" s="104">
        <v>3830190.31</v>
      </c>
      <c r="D18" s="104">
        <v>3985581.27</v>
      </c>
      <c r="E18" s="105">
        <v>3893734.48</v>
      </c>
      <c r="F18" s="104">
        <v>3985581.27</v>
      </c>
      <c r="G18" s="105">
        <v>3951903.53</v>
      </c>
      <c r="H18" s="104">
        <v>3985581.27</v>
      </c>
      <c r="I18" s="104">
        <v>3946986.7</v>
      </c>
      <c r="L18" s="107"/>
      <c r="M18" s="107"/>
    </row>
    <row r="19" spans="1:13" x14ac:dyDescent="0.25">
      <c r="A19" s="103" t="s">
        <v>116</v>
      </c>
      <c r="B19" s="62">
        <v>1165344.25</v>
      </c>
      <c r="C19" s="62">
        <v>0</v>
      </c>
      <c r="D19" s="62">
        <v>3598165.57</v>
      </c>
      <c r="E19" s="105">
        <v>136886.92000000001</v>
      </c>
      <c r="F19" s="62">
        <v>539792.39</v>
      </c>
      <c r="G19" s="105">
        <v>1879182.54</v>
      </c>
      <c r="H19" s="62">
        <v>227262.65</v>
      </c>
      <c r="I19" s="104">
        <v>1267854.54</v>
      </c>
      <c r="L19" s="107"/>
      <c r="M19" s="107"/>
    </row>
    <row r="20" spans="1:13" ht="15.75" x14ac:dyDescent="0.3">
      <c r="A20" s="103" t="s">
        <v>117</v>
      </c>
      <c r="B20" s="62">
        <v>0</v>
      </c>
      <c r="C20" s="108">
        <v>0</v>
      </c>
      <c r="D20" s="62">
        <v>0</v>
      </c>
      <c r="E20" s="60">
        <v>0</v>
      </c>
      <c r="F20" s="62">
        <v>0</v>
      </c>
      <c r="G20" s="108">
        <v>0</v>
      </c>
      <c r="H20" s="62">
        <v>0</v>
      </c>
      <c r="I20" s="104">
        <v>0</v>
      </c>
      <c r="L20" s="107"/>
      <c r="M20" s="107"/>
    </row>
    <row r="21" spans="1:13" x14ac:dyDescent="0.25">
      <c r="A21" s="103" t="s">
        <v>118</v>
      </c>
      <c r="B21" s="55">
        <f t="shared" ref="B21:I21" si="0">SUM(B18:B20)</f>
        <v>5150925.5199999996</v>
      </c>
      <c r="C21" s="55">
        <f t="shared" si="0"/>
        <v>3830190.31</v>
      </c>
      <c r="D21" s="55">
        <f t="shared" si="0"/>
        <v>7583746.8399999999</v>
      </c>
      <c r="E21" s="55">
        <f t="shared" si="0"/>
        <v>4030621.4</v>
      </c>
      <c r="F21" s="55">
        <f t="shared" si="0"/>
        <v>4525373.66</v>
      </c>
      <c r="G21" s="55">
        <f t="shared" si="0"/>
        <v>5831086.0700000003</v>
      </c>
      <c r="H21" s="55">
        <f t="shared" si="0"/>
        <v>4212843.92</v>
      </c>
      <c r="I21" s="55">
        <f t="shared" si="0"/>
        <v>5214841.24</v>
      </c>
      <c r="L21" s="109"/>
      <c r="M21" s="107"/>
    </row>
    <row r="22" spans="1:13" x14ac:dyDescent="0.25">
      <c r="A22" s="64"/>
      <c r="B22" s="110"/>
      <c r="C22" s="111"/>
      <c r="D22" s="111"/>
      <c r="E22" s="111"/>
      <c r="F22" s="111"/>
      <c r="G22" s="111"/>
      <c r="H22" s="111"/>
      <c r="I22" s="111"/>
      <c r="J22" s="112"/>
      <c r="K22" s="111"/>
      <c r="L22" s="113"/>
      <c r="M22" s="114"/>
    </row>
    <row r="23" spans="1:13" ht="15" customHeight="1" x14ac:dyDescent="0.25">
      <c r="A23" s="209" t="s">
        <v>180</v>
      </c>
      <c r="B23" s="209"/>
      <c r="C23" s="209"/>
      <c r="D23" s="209"/>
      <c r="E23" s="209"/>
      <c r="F23" s="209"/>
      <c r="G23" s="209"/>
      <c r="H23" s="209"/>
      <c r="I23" s="209"/>
      <c r="J23" s="209"/>
      <c r="K23" s="209"/>
      <c r="L23" s="115"/>
      <c r="M23" s="142"/>
    </row>
    <row r="24" spans="1:13" ht="15" customHeight="1" x14ac:dyDescent="0.25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5"/>
      <c r="M24" s="142"/>
    </row>
    <row r="25" spans="1:13" ht="15" customHeight="1" x14ac:dyDescent="0.25">
      <c r="A25" s="211" t="s">
        <v>108</v>
      </c>
      <c r="B25" s="216" t="s">
        <v>119</v>
      </c>
      <c r="C25" s="216"/>
      <c r="D25" s="215" t="s">
        <v>120</v>
      </c>
      <c r="E25" s="215"/>
      <c r="F25" s="215" t="s">
        <v>89</v>
      </c>
      <c r="G25" s="215"/>
      <c r="H25" s="216" t="s">
        <v>90</v>
      </c>
      <c r="I25" s="216"/>
    </row>
    <row r="26" spans="1:13" ht="15" customHeight="1" x14ac:dyDescent="0.25">
      <c r="A26" s="212"/>
      <c r="B26" s="101" t="s">
        <v>114</v>
      </c>
      <c r="C26" s="141" t="s">
        <v>115</v>
      </c>
      <c r="D26" s="101" t="s">
        <v>114</v>
      </c>
      <c r="E26" s="141" t="s">
        <v>115</v>
      </c>
      <c r="F26" s="101" t="s">
        <v>114</v>
      </c>
      <c r="G26" s="141" t="s">
        <v>115</v>
      </c>
      <c r="H26" s="101" t="s">
        <v>114</v>
      </c>
      <c r="I26" s="141" t="s">
        <v>115</v>
      </c>
    </row>
    <row r="27" spans="1:13" ht="15" customHeight="1" x14ac:dyDescent="0.25">
      <c r="A27" s="103" t="s">
        <v>92</v>
      </c>
      <c r="B27" s="105">
        <v>3985581.27</v>
      </c>
      <c r="C27" s="105">
        <v>3974391.34</v>
      </c>
      <c r="D27" s="104"/>
      <c r="E27" s="105"/>
      <c r="F27" s="104"/>
      <c r="G27" s="62"/>
      <c r="H27" s="104"/>
      <c r="I27" s="105"/>
    </row>
    <row r="28" spans="1:13" ht="15" customHeight="1" x14ac:dyDescent="0.25">
      <c r="A28" s="103" t="s">
        <v>116</v>
      </c>
      <c r="B28" s="62">
        <v>2828722.6</v>
      </c>
      <c r="C28" s="62">
        <v>1415750.76</v>
      </c>
      <c r="D28" s="62"/>
      <c r="E28" s="62"/>
      <c r="F28" s="62"/>
      <c r="G28" s="62"/>
      <c r="H28" s="62"/>
      <c r="I28" s="104"/>
    </row>
    <row r="29" spans="1:13" ht="15" customHeight="1" x14ac:dyDescent="0.25">
      <c r="A29" s="103" t="s">
        <v>118</v>
      </c>
      <c r="B29" s="55">
        <f t="shared" ref="B29:I29" si="1">SUM(B27:B28)</f>
        <v>6814303.8700000001</v>
      </c>
      <c r="C29" s="55">
        <f t="shared" si="1"/>
        <v>5390142.0999999996</v>
      </c>
      <c r="D29" s="55">
        <f t="shared" si="1"/>
        <v>0</v>
      </c>
      <c r="E29" s="55">
        <f t="shared" si="1"/>
        <v>0</v>
      </c>
      <c r="F29" s="55">
        <f t="shared" si="1"/>
        <v>0</v>
      </c>
      <c r="G29" s="55">
        <f t="shared" si="1"/>
        <v>0</v>
      </c>
      <c r="H29" s="55">
        <f t="shared" si="1"/>
        <v>0</v>
      </c>
      <c r="I29" s="55">
        <f t="shared" si="1"/>
        <v>0</v>
      </c>
    </row>
    <row r="30" spans="1:13" ht="15" customHeight="1" x14ac:dyDescent="0.25">
      <c r="A30" s="118"/>
      <c r="B30" s="119"/>
      <c r="C30" s="119"/>
      <c r="D30" s="119"/>
      <c r="E30" s="119"/>
      <c r="F30" s="119"/>
      <c r="G30" s="119"/>
      <c r="H30" s="119"/>
      <c r="I30" s="119"/>
      <c r="J30" s="120"/>
      <c r="K30" s="120"/>
      <c r="L30" s="115"/>
      <c r="M30" s="142"/>
    </row>
    <row r="31" spans="1:13" ht="15" customHeight="1" x14ac:dyDescent="0.25">
      <c r="A31" s="118"/>
      <c r="B31" s="119"/>
      <c r="C31" s="119"/>
      <c r="D31" s="119"/>
      <c r="E31" s="119"/>
      <c r="F31" s="119"/>
      <c r="G31" s="119"/>
      <c r="H31" s="119"/>
      <c r="I31" s="119"/>
      <c r="J31" s="120"/>
      <c r="K31" s="120"/>
      <c r="L31" s="115"/>
      <c r="M31" s="142"/>
    </row>
    <row r="32" spans="1:13" ht="15" hidden="1" customHeight="1" x14ac:dyDescent="0.25">
      <c r="A32" s="209" t="s">
        <v>181</v>
      </c>
      <c r="B32" s="209"/>
      <c r="C32" s="209"/>
      <c r="D32" s="209"/>
      <c r="E32" s="209"/>
      <c r="F32" s="209"/>
      <c r="G32" s="209"/>
      <c r="H32" s="209"/>
      <c r="I32" s="209"/>
      <c r="J32" s="209"/>
      <c r="K32" s="209"/>
      <c r="L32" s="115"/>
      <c r="M32" s="142"/>
    </row>
    <row r="33" spans="1:13" ht="9" hidden="1" customHeight="1" x14ac:dyDescent="0.25">
      <c r="A33" s="116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5"/>
      <c r="M33" s="142"/>
    </row>
    <row r="34" spans="1:13" ht="15" hidden="1" customHeight="1" x14ac:dyDescent="0.25">
      <c r="A34" s="211" t="s">
        <v>108</v>
      </c>
      <c r="B34" s="216" t="s">
        <v>91</v>
      </c>
      <c r="C34" s="216"/>
      <c r="D34" s="215" t="s">
        <v>121</v>
      </c>
      <c r="E34" s="215"/>
      <c r="F34" s="215" t="s">
        <v>122</v>
      </c>
      <c r="G34" s="215"/>
      <c r="H34" s="216" t="s">
        <v>123</v>
      </c>
      <c r="I34" s="216"/>
      <c r="J34" s="215" t="s">
        <v>163</v>
      </c>
      <c r="K34" s="215"/>
    </row>
    <row r="35" spans="1:13" ht="15" hidden="1" customHeight="1" x14ac:dyDescent="0.25">
      <c r="A35" s="212"/>
      <c r="B35" s="101" t="s">
        <v>114</v>
      </c>
      <c r="C35" s="141" t="s">
        <v>115</v>
      </c>
      <c r="D35" s="101" t="s">
        <v>114</v>
      </c>
      <c r="E35" s="141" t="s">
        <v>115</v>
      </c>
      <c r="F35" s="101" t="s">
        <v>114</v>
      </c>
      <c r="G35" s="141" t="s">
        <v>115</v>
      </c>
      <c r="H35" s="101" t="s">
        <v>114</v>
      </c>
      <c r="I35" s="141" t="s">
        <v>115</v>
      </c>
      <c r="J35" s="101" t="s">
        <v>114</v>
      </c>
      <c r="K35" s="141" t="s">
        <v>115</v>
      </c>
    </row>
    <row r="36" spans="1:13" ht="15" hidden="1" customHeight="1" x14ac:dyDescent="0.25">
      <c r="A36" s="103" t="s">
        <v>92</v>
      </c>
      <c r="B36" s="105"/>
      <c r="C36" s="104"/>
      <c r="D36" s="105"/>
      <c r="E36" s="62"/>
      <c r="F36" s="105"/>
      <c r="G36" s="62"/>
      <c r="H36" s="105"/>
      <c r="I36" s="62"/>
      <c r="J36" s="106">
        <f>+B18+D18+F18+H18+B27+D27+F27+H27+B36+D36+F36+H36</f>
        <v>19927906.350000001</v>
      </c>
      <c r="K36" s="106">
        <f>+C18+E18+G18+I18+C27+E27+G27+I27+C36+E36+G36+I36</f>
        <v>19597206.359999999</v>
      </c>
    </row>
    <row r="37" spans="1:13" ht="15" hidden="1" customHeight="1" x14ac:dyDescent="0.25">
      <c r="A37" s="103" t="s">
        <v>116</v>
      </c>
      <c r="B37" s="62"/>
      <c r="C37" s="62"/>
      <c r="D37" s="62"/>
      <c r="E37" s="62"/>
      <c r="F37" s="62"/>
      <c r="G37" s="62"/>
      <c r="H37" s="62"/>
      <c r="I37" s="62"/>
      <c r="J37" s="106">
        <f>+B19+D19+F19+H19+B28+D28+F28+H28+B37+D37+F37+H37</f>
        <v>8359287.4600000009</v>
      </c>
      <c r="K37" s="106">
        <f>+C19+E19+G19+I19+C28+E28+G28+I28+C37+E37+G37+I37</f>
        <v>4699674.76</v>
      </c>
    </row>
    <row r="38" spans="1:13" ht="15" hidden="1" customHeight="1" x14ac:dyDescent="0.25">
      <c r="A38" s="103" t="s">
        <v>118</v>
      </c>
      <c r="B38" s="55">
        <f t="shared" ref="B38:K38" si="2">SUM(B36:B37)</f>
        <v>0</v>
      </c>
      <c r="C38" s="55">
        <f t="shared" si="2"/>
        <v>0</v>
      </c>
      <c r="D38" s="55">
        <f t="shared" si="2"/>
        <v>0</v>
      </c>
      <c r="E38" s="55">
        <f t="shared" si="2"/>
        <v>0</v>
      </c>
      <c r="F38" s="55">
        <f t="shared" si="2"/>
        <v>0</v>
      </c>
      <c r="G38" s="55">
        <f t="shared" si="2"/>
        <v>0</v>
      </c>
      <c r="H38" s="55">
        <f t="shared" si="2"/>
        <v>0</v>
      </c>
      <c r="I38" s="55">
        <f t="shared" si="2"/>
        <v>0</v>
      </c>
      <c r="J38" s="117">
        <f t="shared" si="2"/>
        <v>28287193.810000002</v>
      </c>
      <c r="K38" s="117">
        <f t="shared" si="2"/>
        <v>24296881.119999997</v>
      </c>
    </row>
    <row r="39" spans="1:13" ht="15" customHeight="1" x14ac:dyDescent="0.25">
      <c r="A39" s="121"/>
      <c r="B39" s="122"/>
      <c r="C39" s="122"/>
      <c r="D39" s="122"/>
      <c r="E39" s="122"/>
      <c r="F39" s="122"/>
      <c r="G39" s="122"/>
      <c r="H39" s="122"/>
      <c r="I39" s="122"/>
      <c r="J39" s="123"/>
      <c r="K39" s="123"/>
      <c r="L39" s="115"/>
      <c r="M39" s="142"/>
    </row>
    <row r="40" spans="1:13" ht="15" hidden="1" customHeight="1" x14ac:dyDescent="0.25">
      <c r="A40" s="124" t="s">
        <v>160</v>
      </c>
      <c r="B40" s="109"/>
      <c r="C40" s="107"/>
      <c r="D40" s="107"/>
      <c r="E40" s="107"/>
      <c r="F40" s="107"/>
      <c r="G40" s="107"/>
      <c r="H40" s="107"/>
      <c r="I40" s="107"/>
      <c r="J40" s="107"/>
      <c r="K40" s="107"/>
      <c r="L40" s="115"/>
      <c r="M40" s="142"/>
    </row>
    <row r="41" spans="1:13" ht="15" hidden="1" customHeight="1" x14ac:dyDescent="0.25">
      <c r="A41" s="217" t="s">
        <v>124</v>
      </c>
      <c r="B41" s="213" t="s">
        <v>161</v>
      </c>
      <c r="C41" s="213"/>
      <c r="D41" s="107"/>
      <c r="E41" s="107"/>
      <c r="F41" s="107"/>
      <c r="G41" s="107"/>
      <c r="H41" s="107"/>
      <c r="I41" s="107"/>
      <c r="J41" s="107"/>
      <c r="K41" s="107"/>
      <c r="L41" s="115"/>
      <c r="M41" s="142"/>
    </row>
    <row r="42" spans="1:13" ht="15" hidden="1" customHeight="1" x14ac:dyDescent="0.25">
      <c r="A42" s="218"/>
      <c r="B42" s="101" t="s">
        <v>125</v>
      </c>
      <c r="C42" s="141" t="s">
        <v>115</v>
      </c>
      <c r="D42" s="107"/>
      <c r="E42" s="107"/>
      <c r="F42" s="107"/>
      <c r="G42" s="107"/>
      <c r="H42" s="107"/>
      <c r="I42" s="107"/>
      <c r="J42" s="107"/>
      <c r="K42" s="107"/>
      <c r="L42" s="115"/>
      <c r="M42" s="142"/>
    </row>
    <row r="43" spans="1:13" ht="15" hidden="1" customHeight="1" x14ac:dyDescent="0.25">
      <c r="A43" s="125" t="s">
        <v>92</v>
      </c>
      <c r="B43" s="126">
        <f>+J18+J27+J36</f>
        <v>19927906.350000001</v>
      </c>
      <c r="C43" s="126">
        <f>+K18+K27+K36</f>
        <v>19597206.359999999</v>
      </c>
      <c r="D43" s="107"/>
      <c r="E43" s="107"/>
      <c r="F43" s="107"/>
      <c r="G43" s="107"/>
      <c r="H43" s="107"/>
      <c r="I43" s="107"/>
      <c r="J43" s="107"/>
      <c r="K43" s="107"/>
      <c r="L43" s="115"/>
      <c r="M43" s="142"/>
    </row>
    <row r="44" spans="1:13" ht="15" hidden="1" customHeight="1" x14ac:dyDescent="0.25">
      <c r="A44" s="103" t="s">
        <v>116</v>
      </c>
      <c r="B44" s="126">
        <f>+J19+J28+J37</f>
        <v>8359287.4600000009</v>
      </c>
      <c r="C44" s="126">
        <f>+K19+K28+K37</f>
        <v>4699674.76</v>
      </c>
      <c r="D44" s="107"/>
      <c r="E44" s="107"/>
      <c r="F44" s="107"/>
      <c r="G44" s="107"/>
      <c r="H44" s="107"/>
      <c r="I44" s="107"/>
      <c r="J44" s="107"/>
      <c r="K44" s="107"/>
      <c r="L44" s="115"/>
      <c r="M44" s="142"/>
    </row>
    <row r="45" spans="1:13" ht="15" hidden="1" customHeight="1" thickBot="1" x14ac:dyDescent="0.3">
      <c r="A45" s="125" t="s">
        <v>118</v>
      </c>
      <c r="B45" s="135">
        <f>SUM(B43:B44)</f>
        <v>28287193.810000002</v>
      </c>
      <c r="C45" s="136">
        <f>SUM(C43:C44)</f>
        <v>24296881.119999997</v>
      </c>
      <c r="D45" s="107"/>
      <c r="E45" s="107"/>
      <c r="F45" s="107"/>
      <c r="G45" s="107"/>
      <c r="H45" s="107"/>
      <c r="I45" s="107"/>
      <c r="J45" s="107"/>
      <c r="K45" s="107"/>
      <c r="L45" s="115"/>
      <c r="M45" s="142"/>
    </row>
    <row r="46" spans="1:13" x14ac:dyDescent="0.25">
      <c r="D46" s="107"/>
      <c r="E46" s="107"/>
      <c r="F46" s="107"/>
      <c r="G46" s="107"/>
      <c r="H46" s="107"/>
      <c r="I46" s="107"/>
      <c r="J46" s="107"/>
      <c r="K46" s="107"/>
      <c r="L46" s="115"/>
      <c r="M46" s="142"/>
    </row>
    <row r="69" spans="1:11" x14ac:dyDescent="0.25">
      <c r="A69" s="82" t="s">
        <v>81</v>
      </c>
      <c r="C69" t="s">
        <v>102</v>
      </c>
      <c r="F69" s="49" t="s">
        <v>103</v>
      </c>
      <c r="H69" t="s">
        <v>169</v>
      </c>
    </row>
    <row r="70" spans="1:11" x14ac:dyDescent="0.25">
      <c r="C70" s="197" t="s">
        <v>49</v>
      </c>
      <c r="D70" s="197"/>
      <c r="E70" s="197"/>
      <c r="F70" s="49"/>
      <c r="G70" s="49"/>
      <c r="H70" s="49" t="s">
        <v>152</v>
      </c>
      <c r="I70" s="49"/>
      <c r="J70" s="49"/>
      <c r="K70" s="49"/>
    </row>
    <row r="71" spans="1:11" x14ac:dyDescent="0.25">
      <c r="C71" s="197" t="s">
        <v>167</v>
      </c>
      <c r="D71" s="197"/>
      <c r="E71" s="197"/>
      <c r="F71" s="49"/>
      <c r="G71" s="49"/>
      <c r="H71" s="49" t="s">
        <v>153</v>
      </c>
      <c r="I71" s="49"/>
      <c r="J71" s="49"/>
      <c r="K71" s="49"/>
    </row>
    <row r="72" spans="1:11" x14ac:dyDescent="0.25">
      <c r="A72" s="82" t="s">
        <v>82</v>
      </c>
      <c r="C72" s="49" t="s">
        <v>176</v>
      </c>
      <c r="G72" s="84"/>
      <c r="H72" s="84"/>
      <c r="I72" s="84"/>
    </row>
  </sheetData>
  <mergeCells count="28">
    <mergeCell ref="A41:A42"/>
    <mergeCell ref="B41:C41"/>
    <mergeCell ref="C70:E70"/>
    <mergeCell ref="C71:E71"/>
    <mergeCell ref="A34:A35"/>
    <mergeCell ref="B34:C34"/>
    <mergeCell ref="D34:E34"/>
    <mergeCell ref="F34:G34"/>
    <mergeCell ref="H34:I34"/>
    <mergeCell ref="J34:K34"/>
    <mergeCell ref="A25:A26"/>
    <mergeCell ref="B25:C25"/>
    <mergeCell ref="D25:E25"/>
    <mergeCell ref="F25:G25"/>
    <mergeCell ref="H25:I25"/>
    <mergeCell ref="A32:K32"/>
    <mergeCell ref="A23:K23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 xr:uid="{098FFC1B-1B61-4B71-A14A-DA5E1300CFBD}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72350-B61E-4E5F-A052-A1BF9C420A63}">
  <dimension ref="A2:AA72"/>
  <sheetViews>
    <sheetView topLeftCell="A25" workbookViewId="0">
      <selection activeCell="B54" sqref="B54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85546875" bestFit="1" customWidth="1"/>
    <col min="13" max="13" width="13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85546875" bestFit="1" customWidth="1"/>
    <col min="269" max="269" width="13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85546875" bestFit="1" customWidth="1"/>
    <col min="525" max="525" width="13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85546875" bestFit="1" customWidth="1"/>
    <col min="781" max="781" width="13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85546875" bestFit="1" customWidth="1"/>
    <col min="1037" max="1037" width="13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85546875" bestFit="1" customWidth="1"/>
    <col min="1293" max="1293" width="13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85546875" bestFit="1" customWidth="1"/>
    <col min="1549" max="1549" width="13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85546875" bestFit="1" customWidth="1"/>
    <col min="1805" max="1805" width="13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85546875" bestFit="1" customWidth="1"/>
    <col min="2061" max="2061" width="13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85546875" bestFit="1" customWidth="1"/>
    <col min="2317" max="2317" width="13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85546875" bestFit="1" customWidth="1"/>
    <col min="2573" max="2573" width="13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85546875" bestFit="1" customWidth="1"/>
    <col min="2829" max="2829" width="13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85546875" bestFit="1" customWidth="1"/>
    <col min="3085" max="3085" width="13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85546875" bestFit="1" customWidth="1"/>
    <col min="3341" max="3341" width="13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85546875" bestFit="1" customWidth="1"/>
    <col min="3597" max="3597" width="13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85546875" bestFit="1" customWidth="1"/>
    <col min="3853" max="3853" width="13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85546875" bestFit="1" customWidth="1"/>
    <col min="4109" max="4109" width="13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85546875" bestFit="1" customWidth="1"/>
    <col min="4365" max="4365" width="13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85546875" bestFit="1" customWidth="1"/>
    <col min="4621" max="4621" width="13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85546875" bestFit="1" customWidth="1"/>
    <col min="4877" max="4877" width="13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85546875" bestFit="1" customWidth="1"/>
    <col min="5133" max="5133" width="13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85546875" bestFit="1" customWidth="1"/>
    <col min="5389" max="5389" width="13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85546875" bestFit="1" customWidth="1"/>
    <col min="5645" max="5645" width="13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85546875" bestFit="1" customWidth="1"/>
    <col min="5901" max="5901" width="13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85546875" bestFit="1" customWidth="1"/>
    <col min="6157" max="6157" width="13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85546875" bestFit="1" customWidth="1"/>
    <col min="6413" max="6413" width="13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85546875" bestFit="1" customWidth="1"/>
    <col min="6669" max="6669" width="13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85546875" bestFit="1" customWidth="1"/>
    <col min="6925" max="6925" width="13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85546875" bestFit="1" customWidth="1"/>
    <col min="7181" max="7181" width="13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85546875" bestFit="1" customWidth="1"/>
    <col min="7437" max="7437" width="13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85546875" bestFit="1" customWidth="1"/>
    <col min="7693" max="7693" width="13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85546875" bestFit="1" customWidth="1"/>
    <col min="7949" max="7949" width="13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85546875" bestFit="1" customWidth="1"/>
    <col min="8205" max="8205" width="13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85546875" bestFit="1" customWidth="1"/>
    <col min="8461" max="8461" width="13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85546875" bestFit="1" customWidth="1"/>
    <col min="8717" max="8717" width="13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85546875" bestFit="1" customWidth="1"/>
    <col min="8973" max="8973" width="13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85546875" bestFit="1" customWidth="1"/>
    <col min="9229" max="9229" width="13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85546875" bestFit="1" customWidth="1"/>
    <col min="9485" max="9485" width="13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85546875" bestFit="1" customWidth="1"/>
    <col min="9741" max="9741" width="13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85546875" bestFit="1" customWidth="1"/>
    <col min="9997" max="9997" width="13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85546875" bestFit="1" customWidth="1"/>
    <col min="10253" max="10253" width="13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85546875" bestFit="1" customWidth="1"/>
    <col min="10509" max="10509" width="13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85546875" bestFit="1" customWidth="1"/>
    <col min="10765" max="10765" width="13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85546875" bestFit="1" customWidth="1"/>
    <col min="11021" max="11021" width="13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85546875" bestFit="1" customWidth="1"/>
    <col min="11277" max="11277" width="13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85546875" bestFit="1" customWidth="1"/>
    <col min="11533" max="11533" width="13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85546875" bestFit="1" customWidth="1"/>
    <col min="11789" max="11789" width="13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85546875" bestFit="1" customWidth="1"/>
    <col min="12045" max="12045" width="13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85546875" bestFit="1" customWidth="1"/>
    <col min="12301" max="12301" width="13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85546875" bestFit="1" customWidth="1"/>
    <col min="12557" max="12557" width="13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85546875" bestFit="1" customWidth="1"/>
    <col min="12813" max="12813" width="13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85546875" bestFit="1" customWidth="1"/>
    <col min="13069" max="13069" width="13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85546875" bestFit="1" customWidth="1"/>
    <col min="13325" max="13325" width="13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85546875" bestFit="1" customWidth="1"/>
    <col min="13581" max="13581" width="13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85546875" bestFit="1" customWidth="1"/>
    <col min="13837" max="13837" width="13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85546875" bestFit="1" customWidth="1"/>
    <col min="14093" max="14093" width="13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85546875" bestFit="1" customWidth="1"/>
    <col min="14349" max="14349" width="13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85546875" bestFit="1" customWidth="1"/>
    <col min="14605" max="14605" width="13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85546875" bestFit="1" customWidth="1"/>
    <col min="14861" max="14861" width="13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85546875" bestFit="1" customWidth="1"/>
    <col min="15117" max="15117" width="13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85546875" bestFit="1" customWidth="1"/>
    <col min="15373" max="15373" width="13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85546875" bestFit="1" customWidth="1"/>
    <col min="15629" max="15629" width="13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85546875" bestFit="1" customWidth="1"/>
    <col min="15885" max="15885" width="13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85546875" bestFit="1" customWidth="1"/>
    <col min="16141" max="16141" width="13.85546875" bestFit="1" customWidth="1"/>
  </cols>
  <sheetData>
    <row r="2" spans="1:27" x14ac:dyDescent="0.25">
      <c r="F2" s="97"/>
    </row>
    <row r="6" spans="1:27" ht="15.75" thickBot="1" x14ac:dyDescent="0.3"/>
    <row r="7" spans="1:27" ht="16.5" thickBot="1" x14ac:dyDescent="0.3">
      <c r="B7" s="188" t="s">
        <v>53</v>
      </c>
      <c r="C7" s="189"/>
      <c r="J7" s="48" t="s">
        <v>159</v>
      </c>
    </row>
    <row r="8" spans="1:27" ht="15.75" x14ac:dyDescent="0.25">
      <c r="J8" s="98"/>
    </row>
    <row r="9" spans="1:27" x14ac:dyDescent="0.25">
      <c r="A9" s="191" t="s">
        <v>0</v>
      </c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</row>
    <row r="10" spans="1:27" x14ac:dyDescent="0.25">
      <c r="A10" s="191" t="s">
        <v>54</v>
      </c>
      <c r="B10" s="191"/>
      <c r="C10" s="191"/>
      <c r="D10" s="191"/>
      <c r="E10" s="191"/>
      <c r="F10" s="191"/>
      <c r="G10" s="191"/>
      <c r="H10" s="191"/>
      <c r="I10" s="191"/>
      <c r="J10" s="191"/>
      <c r="K10" s="191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</row>
    <row r="11" spans="1:27" x14ac:dyDescent="0.25">
      <c r="A11" s="191" t="s">
        <v>106</v>
      </c>
      <c r="B11" s="191"/>
      <c r="C11" s="191"/>
      <c r="D11" s="191"/>
      <c r="E11" s="191"/>
      <c r="F11" s="191"/>
      <c r="G11" s="191"/>
      <c r="H11" s="191"/>
      <c r="I11" s="191"/>
      <c r="J11" s="191"/>
      <c r="K11" s="191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</row>
    <row r="12" spans="1:27" x14ac:dyDescent="0.25">
      <c r="A12" s="210" t="s">
        <v>107</v>
      </c>
      <c r="B12" s="210"/>
      <c r="C12" s="210"/>
      <c r="D12" s="210"/>
      <c r="E12" s="210"/>
      <c r="F12" s="210"/>
      <c r="G12" s="210"/>
      <c r="H12" s="210"/>
      <c r="I12" s="210"/>
      <c r="J12" s="210"/>
      <c r="K12" s="210"/>
    </row>
    <row r="14" spans="1:27" ht="15" customHeight="1" x14ac:dyDescent="0.25">
      <c r="A14" s="209" t="s">
        <v>195</v>
      </c>
      <c r="B14" s="209"/>
      <c r="C14" s="209"/>
      <c r="D14" s="209"/>
      <c r="E14" s="209"/>
      <c r="F14" s="209"/>
      <c r="G14" s="209"/>
      <c r="H14" s="209"/>
      <c r="I14" s="209"/>
      <c r="J14" s="209"/>
      <c r="K14" s="209"/>
      <c r="L14" s="99"/>
      <c r="M14" s="100"/>
    </row>
    <row r="15" spans="1:27" ht="9" customHeight="1" x14ac:dyDescent="0.25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</row>
    <row r="16" spans="1:27" x14ac:dyDescent="0.25">
      <c r="A16" s="211" t="s">
        <v>108</v>
      </c>
      <c r="B16" s="213" t="s">
        <v>109</v>
      </c>
      <c r="C16" s="213"/>
      <c r="D16" s="214" t="s">
        <v>110</v>
      </c>
      <c r="E16" s="214"/>
      <c r="F16" s="214" t="s">
        <v>111</v>
      </c>
      <c r="G16" s="214"/>
      <c r="H16" s="213" t="s">
        <v>112</v>
      </c>
      <c r="I16" s="213"/>
    </row>
    <row r="17" spans="1:13" x14ac:dyDescent="0.25">
      <c r="A17" s="212"/>
      <c r="B17" s="101" t="s">
        <v>114</v>
      </c>
      <c r="C17" s="141" t="s">
        <v>115</v>
      </c>
      <c r="D17" s="101" t="s">
        <v>114</v>
      </c>
      <c r="E17" s="141" t="s">
        <v>115</v>
      </c>
      <c r="F17" s="101" t="s">
        <v>114</v>
      </c>
      <c r="G17" s="141" t="s">
        <v>115</v>
      </c>
      <c r="H17" s="101" t="s">
        <v>114</v>
      </c>
      <c r="I17" s="141" t="s">
        <v>115</v>
      </c>
      <c r="L17" s="102"/>
      <c r="M17" s="102"/>
    </row>
    <row r="18" spans="1:13" x14ac:dyDescent="0.25">
      <c r="A18" s="103" t="s">
        <v>92</v>
      </c>
      <c r="B18" s="104">
        <v>3985581.27</v>
      </c>
      <c r="C18" s="104">
        <v>3830190.31</v>
      </c>
      <c r="D18" s="104">
        <v>3985581.27</v>
      </c>
      <c r="E18" s="105">
        <v>3893734.48</v>
      </c>
      <c r="F18" s="104">
        <v>3985581.27</v>
      </c>
      <c r="G18" s="105">
        <v>3951903.53</v>
      </c>
      <c r="H18" s="104">
        <v>3985581.27</v>
      </c>
      <c r="I18" s="104">
        <v>3946986.7</v>
      </c>
      <c r="L18" s="107"/>
      <c r="M18" s="107"/>
    </row>
    <row r="19" spans="1:13" x14ac:dyDescent="0.25">
      <c r="A19" s="103" t="s">
        <v>116</v>
      </c>
      <c r="B19" s="62">
        <v>1165344.25</v>
      </c>
      <c r="C19" s="62">
        <v>0</v>
      </c>
      <c r="D19" s="62">
        <v>3598165.57</v>
      </c>
      <c r="E19" s="105">
        <v>136886.92000000001</v>
      </c>
      <c r="F19" s="62">
        <v>539792.39</v>
      </c>
      <c r="G19" s="105">
        <v>1879182.54</v>
      </c>
      <c r="H19" s="62">
        <v>227262.65</v>
      </c>
      <c r="I19" s="104">
        <v>1267854.54</v>
      </c>
      <c r="L19" s="107"/>
      <c r="M19" s="107"/>
    </row>
    <row r="20" spans="1:13" ht="15.75" x14ac:dyDescent="0.3">
      <c r="A20" s="103" t="s">
        <v>117</v>
      </c>
      <c r="B20" s="62">
        <v>0</v>
      </c>
      <c r="C20" s="108">
        <v>0</v>
      </c>
      <c r="D20" s="62">
        <v>0</v>
      </c>
      <c r="E20" s="60">
        <v>0</v>
      </c>
      <c r="F20" s="62">
        <v>0</v>
      </c>
      <c r="G20" s="108">
        <v>0</v>
      </c>
      <c r="H20" s="62">
        <v>0</v>
      </c>
      <c r="I20" s="104">
        <v>0</v>
      </c>
      <c r="L20" s="107"/>
      <c r="M20" s="107"/>
    </row>
    <row r="21" spans="1:13" x14ac:dyDescent="0.25">
      <c r="A21" s="103" t="s">
        <v>118</v>
      </c>
      <c r="B21" s="55">
        <f t="shared" ref="B21:I21" si="0">SUM(B18:B20)</f>
        <v>5150925.5199999996</v>
      </c>
      <c r="C21" s="55">
        <f t="shared" si="0"/>
        <v>3830190.31</v>
      </c>
      <c r="D21" s="55">
        <f t="shared" si="0"/>
        <v>7583746.8399999999</v>
      </c>
      <c r="E21" s="55">
        <f t="shared" si="0"/>
        <v>4030621.4</v>
      </c>
      <c r="F21" s="55">
        <f t="shared" si="0"/>
        <v>4525373.66</v>
      </c>
      <c r="G21" s="55">
        <f t="shared" si="0"/>
        <v>5831086.0700000003</v>
      </c>
      <c r="H21" s="55">
        <f t="shared" si="0"/>
        <v>4212843.92</v>
      </c>
      <c r="I21" s="55">
        <f t="shared" si="0"/>
        <v>5214841.24</v>
      </c>
      <c r="L21" s="109"/>
      <c r="M21" s="107"/>
    </row>
    <row r="22" spans="1:13" x14ac:dyDescent="0.25">
      <c r="A22" s="64"/>
      <c r="B22" s="110"/>
      <c r="C22" s="111"/>
      <c r="D22" s="111"/>
      <c r="E22" s="111"/>
      <c r="F22" s="111"/>
      <c r="G22" s="111"/>
      <c r="H22" s="111"/>
      <c r="I22" s="111"/>
      <c r="J22" s="112"/>
      <c r="K22" s="111"/>
      <c r="L22" s="113"/>
      <c r="M22" s="114"/>
    </row>
    <row r="23" spans="1:13" ht="15" customHeight="1" x14ac:dyDescent="0.25">
      <c r="A23" s="209" t="s">
        <v>195</v>
      </c>
      <c r="B23" s="209"/>
      <c r="C23" s="209"/>
      <c r="D23" s="209"/>
      <c r="E23" s="209"/>
      <c r="F23" s="209"/>
      <c r="G23" s="209"/>
      <c r="H23" s="209"/>
      <c r="I23" s="209"/>
      <c r="J23" s="209"/>
      <c r="K23" s="209"/>
      <c r="L23" s="115"/>
      <c r="M23" s="142"/>
    </row>
    <row r="24" spans="1:13" ht="15" customHeight="1" x14ac:dyDescent="0.25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5"/>
      <c r="M24" s="142"/>
    </row>
    <row r="25" spans="1:13" ht="15" customHeight="1" x14ac:dyDescent="0.25">
      <c r="A25" s="211" t="s">
        <v>108</v>
      </c>
      <c r="B25" s="216" t="s">
        <v>119</v>
      </c>
      <c r="C25" s="216"/>
      <c r="D25" s="215" t="s">
        <v>120</v>
      </c>
      <c r="E25" s="215"/>
      <c r="F25" s="215" t="s">
        <v>89</v>
      </c>
      <c r="G25" s="215"/>
      <c r="H25" s="216" t="s">
        <v>90</v>
      </c>
      <c r="I25" s="216"/>
    </row>
    <row r="26" spans="1:13" ht="15" customHeight="1" x14ac:dyDescent="0.25">
      <c r="A26" s="212"/>
      <c r="B26" s="101" t="s">
        <v>114</v>
      </c>
      <c r="C26" s="141" t="s">
        <v>115</v>
      </c>
      <c r="D26" s="101" t="s">
        <v>114</v>
      </c>
      <c r="E26" s="141" t="s">
        <v>115</v>
      </c>
      <c r="F26" s="101" t="s">
        <v>114</v>
      </c>
      <c r="G26" s="141" t="s">
        <v>115</v>
      </c>
      <c r="H26" s="101" t="s">
        <v>114</v>
      </c>
      <c r="I26" s="141" t="s">
        <v>115</v>
      </c>
    </row>
    <row r="27" spans="1:13" ht="15" customHeight="1" x14ac:dyDescent="0.25">
      <c r="A27" s="103" t="s">
        <v>92</v>
      </c>
      <c r="B27" s="105">
        <v>3985581.27</v>
      </c>
      <c r="C27" s="105">
        <v>3974391.34</v>
      </c>
      <c r="D27" s="105">
        <v>3985581.27</v>
      </c>
      <c r="E27" s="105">
        <v>3976684.56</v>
      </c>
      <c r="F27" s="104"/>
      <c r="G27" s="62"/>
      <c r="H27" s="104"/>
      <c r="I27" s="105"/>
    </row>
    <row r="28" spans="1:13" ht="15" customHeight="1" x14ac:dyDescent="0.25">
      <c r="A28" s="103" t="s">
        <v>116</v>
      </c>
      <c r="B28" s="62">
        <v>2828722.6</v>
      </c>
      <c r="C28" s="62">
        <v>1415750.76</v>
      </c>
      <c r="D28" s="62">
        <v>33139324.140000001</v>
      </c>
      <c r="E28" s="62">
        <v>1862267.99</v>
      </c>
      <c r="F28" s="62"/>
      <c r="G28" s="62"/>
      <c r="H28" s="62"/>
      <c r="I28" s="104"/>
    </row>
    <row r="29" spans="1:13" ht="15" customHeight="1" x14ac:dyDescent="0.25">
      <c r="A29" s="103" t="s">
        <v>118</v>
      </c>
      <c r="B29" s="55">
        <f t="shared" ref="B29:I29" si="1">SUM(B27:B28)</f>
        <v>6814303.8700000001</v>
      </c>
      <c r="C29" s="55">
        <f t="shared" si="1"/>
        <v>5390142.0999999996</v>
      </c>
      <c r="D29" s="55">
        <f t="shared" si="1"/>
        <v>37124905.410000004</v>
      </c>
      <c r="E29" s="55">
        <f t="shared" si="1"/>
        <v>5838952.5499999998</v>
      </c>
      <c r="F29" s="55">
        <f t="shared" si="1"/>
        <v>0</v>
      </c>
      <c r="G29" s="55">
        <f t="shared" si="1"/>
        <v>0</v>
      </c>
      <c r="H29" s="55">
        <f t="shared" si="1"/>
        <v>0</v>
      </c>
      <c r="I29" s="55">
        <f t="shared" si="1"/>
        <v>0</v>
      </c>
    </row>
    <row r="30" spans="1:13" ht="15" customHeight="1" x14ac:dyDescent="0.25">
      <c r="A30" s="118"/>
      <c r="B30" s="119"/>
      <c r="C30" s="119"/>
      <c r="D30" s="119"/>
      <c r="E30" s="119"/>
      <c r="F30" s="119"/>
      <c r="G30" s="119"/>
      <c r="H30" s="119"/>
      <c r="I30" s="119"/>
      <c r="J30" s="120"/>
      <c r="K30" s="120"/>
      <c r="L30" s="115"/>
      <c r="M30" s="142"/>
    </row>
    <row r="31" spans="1:13" ht="15" customHeight="1" x14ac:dyDescent="0.25">
      <c r="A31" s="118"/>
      <c r="B31" s="119"/>
      <c r="C31" s="119"/>
      <c r="D31" s="119"/>
      <c r="E31" s="119"/>
      <c r="F31" s="119"/>
      <c r="G31" s="119"/>
      <c r="H31" s="119"/>
      <c r="I31" s="119"/>
      <c r="J31" s="120"/>
      <c r="K31" s="120"/>
      <c r="L31" s="115"/>
      <c r="M31" s="142"/>
    </row>
    <row r="32" spans="1:13" ht="15" hidden="1" customHeight="1" x14ac:dyDescent="0.25">
      <c r="A32" s="209" t="s">
        <v>181</v>
      </c>
      <c r="B32" s="209"/>
      <c r="C32" s="209"/>
      <c r="D32" s="209"/>
      <c r="E32" s="209"/>
      <c r="F32" s="209"/>
      <c r="G32" s="209"/>
      <c r="H32" s="209"/>
      <c r="I32" s="209"/>
      <c r="J32" s="209"/>
      <c r="K32" s="209"/>
      <c r="L32" s="115"/>
      <c r="M32" s="142"/>
    </row>
    <row r="33" spans="1:13" ht="9" hidden="1" customHeight="1" x14ac:dyDescent="0.25">
      <c r="A33" s="116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5"/>
      <c r="M33" s="142"/>
    </row>
    <row r="34" spans="1:13" ht="15" hidden="1" customHeight="1" x14ac:dyDescent="0.25">
      <c r="A34" s="211" t="s">
        <v>108</v>
      </c>
      <c r="B34" s="216" t="s">
        <v>91</v>
      </c>
      <c r="C34" s="216"/>
      <c r="D34" s="215" t="s">
        <v>121</v>
      </c>
      <c r="E34" s="215"/>
      <c r="F34" s="215" t="s">
        <v>122</v>
      </c>
      <c r="G34" s="215"/>
      <c r="H34" s="216" t="s">
        <v>123</v>
      </c>
      <c r="I34" s="216"/>
      <c r="J34" s="215" t="s">
        <v>163</v>
      </c>
      <c r="K34" s="215"/>
    </row>
    <row r="35" spans="1:13" ht="15" hidden="1" customHeight="1" x14ac:dyDescent="0.25">
      <c r="A35" s="212"/>
      <c r="B35" s="101" t="s">
        <v>114</v>
      </c>
      <c r="C35" s="141" t="s">
        <v>115</v>
      </c>
      <c r="D35" s="101" t="s">
        <v>114</v>
      </c>
      <c r="E35" s="141" t="s">
        <v>115</v>
      </c>
      <c r="F35" s="101" t="s">
        <v>114</v>
      </c>
      <c r="G35" s="141" t="s">
        <v>115</v>
      </c>
      <c r="H35" s="101" t="s">
        <v>114</v>
      </c>
      <c r="I35" s="141" t="s">
        <v>115</v>
      </c>
      <c r="J35" s="101" t="s">
        <v>114</v>
      </c>
      <c r="K35" s="141" t="s">
        <v>115</v>
      </c>
    </row>
    <row r="36" spans="1:13" ht="15" hidden="1" customHeight="1" x14ac:dyDescent="0.25">
      <c r="A36" s="103" t="s">
        <v>92</v>
      </c>
      <c r="B36" s="105"/>
      <c r="C36" s="104"/>
      <c r="D36" s="105"/>
      <c r="E36" s="62"/>
      <c r="F36" s="105"/>
      <c r="G36" s="62"/>
      <c r="H36" s="105"/>
      <c r="I36" s="62"/>
      <c r="J36" s="106">
        <f>+B18+D18+F18+H18+B27+D27+F27+H27+B36+D36+F36+H36</f>
        <v>23913487.620000001</v>
      </c>
      <c r="K36" s="106">
        <f>+C18+E18+G18+I18+C27+E27+G27+I27+C36+E36+G36+I36</f>
        <v>23573890.919999998</v>
      </c>
    </row>
    <row r="37" spans="1:13" ht="15" hidden="1" customHeight="1" x14ac:dyDescent="0.25">
      <c r="A37" s="103" t="s">
        <v>116</v>
      </c>
      <c r="B37" s="62"/>
      <c r="C37" s="62"/>
      <c r="D37" s="62"/>
      <c r="E37" s="62"/>
      <c r="F37" s="62"/>
      <c r="G37" s="62"/>
      <c r="H37" s="62"/>
      <c r="I37" s="62"/>
      <c r="J37" s="106">
        <f>+B19+D19+F19+H19+B28+D28+F28+H28+B37+D37+F37+H37</f>
        <v>41498611.600000001</v>
      </c>
      <c r="K37" s="106">
        <f>+C19+E19+G19+I19+C28+E28+G28+I28+C37+E37+G37+I37</f>
        <v>6561942.75</v>
      </c>
    </row>
    <row r="38" spans="1:13" ht="15" hidden="1" customHeight="1" x14ac:dyDescent="0.25">
      <c r="A38" s="103" t="s">
        <v>118</v>
      </c>
      <c r="B38" s="55">
        <f t="shared" ref="B38:K38" si="2">SUM(B36:B37)</f>
        <v>0</v>
      </c>
      <c r="C38" s="55">
        <f t="shared" si="2"/>
        <v>0</v>
      </c>
      <c r="D38" s="55">
        <f t="shared" si="2"/>
        <v>0</v>
      </c>
      <c r="E38" s="55">
        <f t="shared" si="2"/>
        <v>0</v>
      </c>
      <c r="F38" s="55">
        <f t="shared" si="2"/>
        <v>0</v>
      </c>
      <c r="G38" s="55">
        <f t="shared" si="2"/>
        <v>0</v>
      </c>
      <c r="H38" s="55">
        <f t="shared" si="2"/>
        <v>0</v>
      </c>
      <c r="I38" s="55">
        <f t="shared" si="2"/>
        <v>0</v>
      </c>
      <c r="J38" s="117">
        <f t="shared" si="2"/>
        <v>65412099.219999999</v>
      </c>
      <c r="K38" s="117">
        <f t="shared" si="2"/>
        <v>30135833.669999998</v>
      </c>
    </row>
    <row r="39" spans="1:13" ht="15" hidden="1" customHeight="1" x14ac:dyDescent="0.25">
      <c r="A39" s="121"/>
      <c r="B39" s="122"/>
      <c r="C39" s="122"/>
      <c r="D39" s="122"/>
      <c r="E39" s="122"/>
      <c r="F39" s="122"/>
      <c r="G39" s="122"/>
      <c r="H39" s="122"/>
      <c r="I39" s="122"/>
      <c r="J39" s="123"/>
      <c r="K39" s="123"/>
      <c r="L39" s="115"/>
      <c r="M39" s="142"/>
    </row>
    <row r="40" spans="1:13" ht="15" hidden="1" customHeight="1" x14ac:dyDescent="0.25">
      <c r="A40" s="124" t="s">
        <v>160</v>
      </c>
      <c r="B40" s="109"/>
      <c r="C40" s="107"/>
      <c r="D40" s="107"/>
      <c r="E40" s="107"/>
      <c r="F40" s="107"/>
      <c r="G40" s="107"/>
      <c r="H40" s="107"/>
      <c r="I40" s="107"/>
      <c r="J40" s="107"/>
      <c r="K40" s="107"/>
      <c r="L40" s="115"/>
      <c r="M40" s="142"/>
    </row>
    <row r="41" spans="1:13" ht="15" hidden="1" customHeight="1" x14ac:dyDescent="0.25">
      <c r="A41" s="217" t="s">
        <v>124</v>
      </c>
      <c r="B41" s="213" t="s">
        <v>161</v>
      </c>
      <c r="C41" s="213"/>
      <c r="D41" s="107"/>
      <c r="E41" s="107"/>
      <c r="F41" s="107"/>
      <c r="G41" s="107"/>
      <c r="H41" s="107"/>
      <c r="I41" s="107"/>
      <c r="J41" s="107"/>
      <c r="K41" s="107"/>
      <c r="L41" s="115"/>
      <c r="M41" s="142"/>
    </row>
    <row r="42" spans="1:13" ht="15" hidden="1" customHeight="1" x14ac:dyDescent="0.25">
      <c r="A42" s="218"/>
      <c r="B42" s="101" t="s">
        <v>125</v>
      </c>
      <c r="C42" s="141" t="s">
        <v>115</v>
      </c>
      <c r="D42" s="107"/>
      <c r="E42" s="107"/>
      <c r="F42" s="107"/>
      <c r="G42" s="107"/>
      <c r="H42" s="107"/>
      <c r="I42" s="107"/>
      <c r="J42" s="107"/>
      <c r="K42" s="107"/>
      <c r="L42" s="115"/>
      <c r="M42" s="142"/>
    </row>
    <row r="43" spans="1:13" ht="15" hidden="1" customHeight="1" x14ac:dyDescent="0.25">
      <c r="A43" s="125" t="s">
        <v>92</v>
      </c>
      <c r="B43" s="126">
        <f>+J18+J27+J36</f>
        <v>23913487.620000001</v>
      </c>
      <c r="C43" s="126">
        <f>+K18+K27+K36</f>
        <v>23573890.919999998</v>
      </c>
      <c r="D43" s="107"/>
      <c r="E43" s="107"/>
      <c r="F43" s="107"/>
      <c r="G43" s="107"/>
      <c r="H43" s="107"/>
      <c r="I43" s="107"/>
      <c r="J43" s="107"/>
      <c r="K43" s="107"/>
      <c r="L43" s="115"/>
      <c r="M43" s="142"/>
    </row>
    <row r="44" spans="1:13" ht="15" hidden="1" customHeight="1" x14ac:dyDescent="0.25">
      <c r="A44" s="103" t="s">
        <v>116</v>
      </c>
      <c r="B44" s="126">
        <f>+J19+J28+J37</f>
        <v>41498611.600000001</v>
      </c>
      <c r="C44" s="126">
        <f>+K19+K28+K37</f>
        <v>6561942.75</v>
      </c>
      <c r="D44" s="107"/>
      <c r="E44" s="107"/>
      <c r="F44" s="107"/>
      <c r="G44" s="107"/>
      <c r="H44" s="107"/>
      <c r="I44" s="107"/>
      <c r="J44" s="107"/>
      <c r="K44" s="107"/>
      <c r="L44" s="115"/>
      <c r="M44" s="142"/>
    </row>
    <row r="45" spans="1:13" ht="15" hidden="1" customHeight="1" thickBot="1" x14ac:dyDescent="0.3">
      <c r="A45" s="125" t="s">
        <v>118</v>
      </c>
      <c r="B45" s="135">
        <f>SUM(B43:B44)</f>
        <v>65412099.219999999</v>
      </c>
      <c r="C45" s="136">
        <f>SUM(C43:C44)</f>
        <v>30135833.669999998</v>
      </c>
      <c r="D45" s="107"/>
      <c r="E45" s="107"/>
      <c r="F45" s="107"/>
      <c r="G45" s="107"/>
      <c r="H45" s="107"/>
      <c r="I45" s="107"/>
      <c r="J45" s="107"/>
      <c r="K45" s="107"/>
      <c r="L45" s="115"/>
      <c r="M45" s="142"/>
    </row>
    <row r="46" spans="1:13" hidden="1" x14ac:dyDescent="0.25">
      <c r="D46" s="107"/>
      <c r="E46" s="107"/>
      <c r="F46" s="107"/>
      <c r="G46" s="107"/>
      <c r="H46" s="107"/>
      <c r="I46" s="107"/>
      <c r="J46" s="107"/>
      <c r="K46" s="107"/>
      <c r="L46" s="115"/>
      <c r="M46" s="142"/>
    </row>
    <row r="47" spans="1:13" hidden="1" x14ac:dyDescent="0.25"/>
    <row r="48" spans="1:13" hidden="1" x14ac:dyDescent="0.25"/>
    <row r="49" hidden="1" x14ac:dyDescent="0.25"/>
    <row r="50" hidden="1" x14ac:dyDescent="0.25"/>
    <row r="69" spans="1:11" x14ac:dyDescent="0.25">
      <c r="A69" s="82" t="s">
        <v>81</v>
      </c>
      <c r="C69" t="s">
        <v>102</v>
      </c>
      <c r="F69" s="49" t="s">
        <v>103</v>
      </c>
      <c r="H69" t="s">
        <v>169</v>
      </c>
    </row>
    <row r="70" spans="1:11" x14ac:dyDescent="0.25">
      <c r="C70" s="197" t="s">
        <v>49</v>
      </c>
      <c r="D70" s="197"/>
      <c r="E70" s="197"/>
      <c r="F70" s="49"/>
      <c r="G70" s="49"/>
      <c r="H70" s="49" t="s">
        <v>152</v>
      </c>
      <c r="I70" s="49"/>
      <c r="J70" s="49"/>
      <c r="K70" s="49"/>
    </row>
    <row r="71" spans="1:11" x14ac:dyDescent="0.25">
      <c r="C71" s="197" t="s">
        <v>167</v>
      </c>
      <c r="D71" s="197"/>
      <c r="E71" s="197"/>
      <c r="F71" s="49"/>
      <c r="G71" s="49"/>
      <c r="H71" s="49" t="s">
        <v>153</v>
      </c>
      <c r="I71" s="49"/>
      <c r="J71" s="49"/>
      <c r="K71" s="49"/>
    </row>
    <row r="72" spans="1:11" x14ac:dyDescent="0.25">
      <c r="A72" s="82" t="s">
        <v>82</v>
      </c>
      <c r="C72" s="49" t="s">
        <v>193</v>
      </c>
      <c r="G72" s="84"/>
      <c r="H72" s="84"/>
      <c r="I72" s="84"/>
    </row>
  </sheetData>
  <mergeCells count="28">
    <mergeCell ref="A41:A42"/>
    <mergeCell ref="B41:C41"/>
    <mergeCell ref="C70:E70"/>
    <mergeCell ref="C71:E71"/>
    <mergeCell ref="A34:A35"/>
    <mergeCell ref="B34:C34"/>
    <mergeCell ref="D34:E34"/>
    <mergeCell ref="F34:G34"/>
    <mergeCell ref="H34:I34"/>
    <mergeCell ref="J34:K34"/>
    <mergeCell ref="A25:A26"/>
    <mergeCell ref="B25:C25"/>
    <mergeCell ref="D25:E25"/>
    <mergeCell ref="F25:G25"/>
    <mergeCell ref="H25:I25"/>
    <mergeCell ref="A32:K32"/>
    <mergeCell ref="A23:K23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 xr:uid="{E665A6D0-245F-4CB6-88C2-CC384D325AA8}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05675-D005-4930-B7D8-8D984FB59F8B}">
  <dimension ref="A2:AA72"/>
  <sheetViews>
    <sheetView topLeftCell="A14" workbookViewId="0">
      <selection activeCell="B208" sqref="B208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85546875" bestFit="1" customWidth="1"/>
    <col min="13" max="13" width="13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85546875" bestFit="1" customWidth="1"/>
    <col min="269" max="269" width="13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85546875" bestFit="1" customWidth="1"/>
    <col min="525" max="525" width="13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85546875" bestFit="1" customWidth="1"/>
    <col min="781" max="781" width="13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85546875" bestFit="1" customWidth="1"/>
    <col min="1037" max="1037" width="13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85546875" bestFit="1" customWidth="1"/>
    <col min="1293" max="1293" width="13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85546875" bestFit="1" customWidth="1"/>
    <col min="1549" max="1549" width="13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85546875" bestFit="1" customWidth="1"/>
    <col min="1805" max="1805" width="13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85546875" bestFit="1" customWidth="1"/>
    <col min="2061" max="2061" width="13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85546875" bestFit="1" customWidth="1"/>
    <col min="2317" max="2317" width="13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85546875" bestFit="1" customWidth="1"/>
    <col min="2573" max="2573" width="13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85546875" bestFit="1" customWidth="1"/>
    <col min="2829" max="2829" width="13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85546875" bestFit="1" customWidth="1"/>
    <col min="3085" max="3085" width="13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85546875" bestFit="1" customWidth="1"/>
    <col min="3341" max="3341" width="13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85546875" bestFit="1" customWidth="1"/>
    <col min="3597" max="3597" width="13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85546875" bestFit="1" customWidth="1"/>
    <col min="3853" max="3853" width="13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85546875" bestFit="1" customWidth="1"/>
    <col min="4109" max="4109" width="13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85546875" bestFit="1" customWidth="1"/>
    <col min="4365" max="4365" width="13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85546875" bestFit="1" customWidth="1"/>
    <col min="4621" max="4621" width="13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85546875" bestFit="1" customWidth="1"/>
    <col min="4877" max="4877" width="13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85546875" bestFit="1" customWidth="1"/>
    <col min="5133" max="5133" width="13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85546875" bestFit="1" customWidth="1"/>
    <col min="5389" max="5389" width="13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85546875" bestFit="1" customWidth="1"/>
    <col min="5645" max="5645" width="13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85546875" bestFit="1" customWidth="1"/>
    <col min="5901" max="5901" width="13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85546875" bestFit="1" customWidth="1"/>
    <col min="6157" max="6157" width="13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85546875" bestFit="1" customWidth="1"/>
    <col min="6413" max="6413" width="13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85546875" bestFit="1" customWidth="1"/>
    <col min="6669" max="6669" width="13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85546875" bestFit="1" customWidth="1"/>
    <col min="6925" max="6925" width="13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85546875" bestFit="1" customWidth="1"/>
    <col min="7181" max="7181" width="13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85546875" bestFit="1" customWidth="1"/>
    <col min="7437" max="7437" width="13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85546875" bestFit="1" customWidth="1"/>
    <col min="7693" max="7693" width="13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85546875" bestFit="1" customWidth="1"/>
    <col min="7949" max="7949" width="13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85546875" bestFit="1" customWidth="1"/>
    <col min="8205" max="8205" width="13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85546875" bestFit="1" customWidth="1"/>
    <col min="8461" max="8461" width="13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85546875" bestFit="1" customWidth="1"/>
    <col min="8717" max="8717" width="13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85546875" bestFit="1" customWidth="1"/>
    <col min="8973" max="8973" width="13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85546875" bestFit="1" customWidth="1"/>
    <col min="9229" max="9229" width="13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85546875" bestFit="1" customWidth="1"/>
    <col min="9485" max="9485" width="13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85546875" bestFit="1" customWidth="1"/>
    <col min="9741" max="9741" width="13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85546875" bestFit="1" customWidth="1"/>
    <col min="9997" max="9997" width="13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85546875" bestFit="1" customWidth="1"/>
    <col min="10253" max="10253" width="13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85546875" bestFit="1" customWidth="1"/>
    <col min="10509" max="10509" width="13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85546875" bestFit="1" customWidth="1"/>
    <col min="10765" max="10765" width="13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85546875" bestFit="1" customWidth="1"/>
    <col min="11021" max="11021" width="13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85546875" bestFit="1" customWidth="1"/>
    <col min="11277" max="11277" width="13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85546875" bestFit="1" customWidth="1"/>
    <col min="11533" max="11533" width="13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85546875" bestFit="1" customWidth="1"/>
    <col min="11789" max="11789" width="13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85546875" bestFit="1" customWidth="1"/>
    <col min="12045" max="12045" width="13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85546875" bestFit="1" customWidth="1"/>
    <col min="12301" max="12301" width="13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85546875" bestFit="1" customWidth="1"/>
    <col min="12557" max="12557" width="13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85546875" bestFit="1" customWidth="1"/>
    <col min="12813" max="12813" width="13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85546875" bestFit="1" customWidth="1"/>
    <col min="13069" max="13069" width="13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85546875" bestFit="1" customWidth="1"/>
    <col min="13325" max="13325" width="13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85546875" bestFit="1" customWidth="1"/>
    <col min="13581" max="13581" width="13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85546875" bestFit="1" customWidth="1"/>
    <col min="13837" max="13837" width="13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85546875" bestFit="1" customWidth="1"/>
    <col min="14093" max="14093" width="13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85546875" bestFit="1" customWidth="1"/>
    <col min="14349" max="14349" width="13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85546875" bestFit="1" customWidth="1"/>
    <col min="14605" max="14605" width="13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85546875" bestFit="1" customWidth="1"/>
    <col min="14861" max="14861" width="13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85546875" bestFit="1" customWidth="1"/>
    <col min="15117" max="15117" width="13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85546875" bestFit="1" customWidth="1"/>
    <col min="15373" max="15373" width="13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85546875" bestFit="1" customWidth="1"/>
    <col min="15629" max="15629" width="13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85546875" bestFit="1" customWidth="1"/>
    <col min="15885" max="15885" width="13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85546875" bestFit="1" customWidth="1"/>
    <col min="16141" max="16141" width="13.85546875" bestFit="1" customWidth="1"/>
  </cols>
  <sheetData>
    <row r="2" spans="1:27" x14ac:dyDescent="0.25">
      <c r="F2" s="97"/>
    </row>
    <row r="6" spans="1:27" ht="15.75" thickBot="1" x14ac:dyDescent="0.3"/>
    <row r="7" spans="1:27" ht="16.5" thickBot="1" x14ac:dyDescent="0.3">
      <c r="B7" s="188" t="s">
        <v>53</v>
      </c>
      <c r="C7" s="189"/>
      <c r="J7" s="48" t="s">
        <v>159</v>
      </c>
    </row>
    <row r="8" spans="1:27" ht="15.75" x14ac:dyDescent="0.25">
      <c r="J8" s="98"/>
    </row>
    <row r="9" spans="1:27" x14ac:dyDescent="0.25">
      <c r="A9" s="191" t="s">
        <v>0</v>
      </c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</row>
    <row r="10" spans="1:27" x14ac:dyDescent="0.25">
      <c r="A10" s="191" t="s">
        <v>54</v>
      </c>
      <c r="B10" s="191"/>
      <c r="C10" s="191"/>
      <c r="D10" s="191"/>
      <c r="E10" s="191"/>
      <c r="F10" s="191"/>
      <c r="G10" s="191"/>
      <c r="H10" s="191"/>
      <c r="I10" s="191"/>
      <c r="J10" s="191"/>
      <c r="K10" s="191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</row>
    <row r="11" spans="1:27" x14ac:dyDescent="0.25">
      <c r="A11" s="191" t="s">
        <v>106</v>
      </c>
      <c r="B11" s="191"/>
      <c r="C11" s="191"/>
      <c r="D11" s="191"/>
      <c r="E11" s="191"/>
      <c r="F11" s="191"/>
      <c r="G11" s="191"/>
      <c r="H11" s="191"/>
      <c r="I11" s="191"/>
      <c r="J11" s="191"/>
      <c r="K11" s="191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</row>
    <row r="12" spans="1:27" x14ac:dyDescent="0.25">
      <c r="A12" s="210" t="s">
        <v>107</v>
      </c>
      <c r="B12" s="210"/>
      <c r="C12" s="210"/>
      <c r="D12" s="210"/>
      <c r="E12" s="210"/>
      <c r="F12" s="210"/>
      <c r="G12" s="210"/>
      <c r="H12" s="210"/>
      <c r="I12" s="210"/>
      <c r="J12" s="210"/>
      <c r="K12" s="210"/>
    </row>
    <row r="14" spans="1:27" ht="15" customHeight="1" x14ac:dyDescent="0.25">
      <c r="A14" s="209" t="s">
        <v>201</v>
      </c>
      <c r="B14" s="209"/>
      <c r="C14" s="209"/>
      <c r="D14" s="209"/>
      <c r="E14" s="209"/>
      <c r="F14" s="209"/>
      <c r="G14" s="209"/>
      <c r="H14" s="209"/>
      <c r="I14" s="209"/>
      <c r="J14" s="209"/>
      <c r="K14" s="209"/>
      <c r="L14" s="99"/>
      <c r="M14" s="100"/>
    </row>
    <row r="15" spans="1:27" ht="9" customHeight="1" x14ac:dyDescent="0.25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</row>
    <row r="16" spans="1:27" x14ac:dyDescent="0.25">
      <c r="A16" s="211" t="s">
        <v>108</v>
      </c>
      <c r="B16" s="213" t="s">
        <v>109</v>
      </c>
      <c r="C16" s="213"/>
      <c r="D16" s="214" t="s">
        <v>110</v>
      </c>
      <c r="E16" s="214"/>
      <c r="F16" s="214" t="s">
        <v>111</v>
      </c>
      <c r="G16" s="214"/>
      <c r="H16" s="213" t="s">
        <v>112</v>
      </c>
      <c r="I16" s="213"/>
    </row>
    <row r="17" spans="1:13" x14ac:dyDescent="0.25">
      <c r="A17" s="212"/>
      <c r="B17" s="101" t="s">
        <v>114</v>
      </c>
      <c r="C17" s="141" t="s">
        <v>115</v>
      </c>
      <c r="D17" s="101" t="s">
        <v>114</v>
      </c>
      <c r="E17" s="141" t="s">
        <v>115</v>
      </c>
      <c r="F17" s="101" t="s">
        <v>114</v>
      </c>
      <c r="G17" s="141" t="s">
        <v>115</v>
      </c>
      <c r="H17" s="101" t="s">
        <v>114</v>
      </c>
      <c r="I17" s="141" t="s">
        <v>115</v>
      </c>
      <c r="L17" s="102"/>
      <c r="M17" s="102"/>
    </row>
    <row r="18" spans="1:13" x14ac:dyDescent="0.25">
      <c r="A18" s="103" t="s">
        <v>92</v>
      </c>
      <c r="B18" s="104">
        <v>3985581.27</v>
      </c>
      <c r="C18" s="104">
        <v>3830190.31</v>
      </c>
      <c r="D18" s="104">
        <v>3985581.27</v>
      </c>
      <c r="E18" s="105">
        <v>3893734.48</v>
      </c>
      <c r="F18" s="104">
        <v>3985581.27</v>
      </c>
      <c r="G18" s="105">
        <v>3951903.53</v>
      </c>
      <c r="H18" s="104">
        <v>3985581.27</v>
      </c>
      <c r="I18" s="104">
        <v>3946986.7</v>
      </c>
      <c r="L18" s="107"/>
      <c r="M18" s="107"/>
    </row>
    <row r="19" spans="1:13" x14ac:dyDescent="0.25">
      <c r="A19" s="103" t="s">
        <v>116</v>
      </c>
      <c r="B19" s="62">
        <v>1165344.25</v>
      </c>
      <c r="C19" s="62">
        <v>0</v>
      </c>
      <c r="D19" s="62">
        <v>3598165.57</v>
      </c>
      <c r="E19" s="105">
        <v>136886.92000000001</v>
      </c>
      <c r="F19" s="62">
        <v>539792.39</v>
      </c>
      <c r="G19" s="105">
        <v>1879182.54</v>
      </c>
      <c r="H19" s="62">
        <v>227262.65</v>
      </c>
      <c r="I19" s="104">
        <v>1267854.54</v>
      </c>
      <c r="L19" s="107"/>
      <c r="M19" s="107"/>
    </row>
    <row r="20" spans="1:13" ht="15.75" x14ac:dyDescent="0.3">
      <c r="A20" s="103" t="s">
        <v>117</v>
      </c>
      <c r="B20" s="62">
        <v>0</v>
      </c>
      <c r="C20" s="108">
        <v>0</v>
      </c>
      <c r="D20" s="62">
        <v>0</v>
      </c>
      <c r="E20" s="60">
        <v>0</v>
      </c>
      <c r="F20" s="62">
        <v>0</v>
      </c>
      <c r="G20" s="108">
        <v>0</v>
      </c>
      <c r="H20" s="62">
        <v>0</v>
      </c>
      <c r="I20" s="104">
        <v>0</v>
      </c>
      <c r="L20" s="107"/>
      <c r="M20" s="107"/>
    </row>
    <row r="21" spans="1:13" x14ac:dyDescent="0.25">
      <c r="A21" s="103" t="s">
        <v>118</v>
      </c>
      <c r="B21" s="55">
        <f t="shared" ref="B21:I21" si="0">SUM(B18:B20)</f>
        <v>5150925.5199999996</v>
      </c>
      <c r="C21" s="55">
        <f t="shared" si="0"/>
        <v>3830190.31</v>
      </c>
      <c r="D21" s="55">
        <f t="shared" si="0"/>
        <v>7583746.8399999999</v>
      </c>
      <c r="E21" s="55">
        <f t="shared" si="0"/>
        <v>4030621.4</v>
      </c>
      <c r="F21" s="55">
        <f t="shared" si="0"/>
        <v>4525373.66</v>
      </c>
      <c r="G21" s="55">
        <f t="shared" si="0"/>
        <v>5831086.0700000003</v>
      </c>
      <c r="H21" s="55">
        <f t="shared" si="0"/>
        <v>4212843.92</v>
      </c>
      <c r="I21" s="55">
        <f t="shared" si="0"/>
        <v>5214841.24</v>
      </c>
      <c r="L21" s="109"/>
      <c r="M21" s="107"/>
    </row>
    <row r="22" spans="1:13" x14ac:dyDescent="0.25">
      <c r="A22" s="64"/>
      <c r="B22" s="110"/>
      <c r="C22" s="111"/>
      <c r="D22" s="111"/>
      <c r="E22" s="111"/>
      <c r="F22" s="111"/>
      <c r="G22" s="111"/>
      <c r="H22" s="111"/>
      <c r="I22" s="111"/>
      <c r="J22" s="112"/>
      <c r="K22" s="111"/>
      <c r="L22" s="113"/>
      <c r="M22" s="114"/>
    </row>
    <row r="23" spans="1:13" ht="15" customHeight="1" x14ac:dyDescent="0.25">
      <c r="A23" s="209" t="s">
        <v>201</v>
      </c>
      <c r="B23" s="209"/>
      <c r="C23" s="209"/>
      <c r="D23" s="209"/>
      <c r="E23" s="209"/>
      <c r="F23" s="209"/>
      <c r="G23" s="209"/>
      <c r="H23" s="209"/>
      <c r="I23" s="209"/>
      <c r="J23" s="209"/>
      <c r="K23" s="209"/>
      <c r="L23" s="115"/>
      <c r="M23" s="142"/>
    </row>
    <row r="24" spans="1:13" ht="15" customHeight="1" x14ac:dyDescent="0.25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5"/>
      <c r="M24" s="142"/>
    </row>
    <row r="25" spans="1:13" ht="15" customHeight="1" x14ac:dyDescent="0.25">
      <c r="A25" s="211" t="s">
        <v>108</v>
      </c>
      <c r="B25" s="216" t="s">
        <v>119</v>
      </c>
      <c r="C25" s="216"/>
      <c r="D25" s="215" t="s">
        <v>120</v>
      </c>
      <c r="E25" s="215"/>
      <c r="F25" s="215" t="s">
        <v>89</v>
      </c>
      <c r="G25" s="215"/>
      <c r="H25" s="216" t="s">
        <v>90</v>
      </c>
      <c r="I25" s="216"/>
    </row>
    <row r="26" spans="1:13" ht="15" customHeight="1" x14ac:dyDescent="0.25">
      <c r="A26" s="212"/>
      <c r="B26" s="101" t="s">
        <v>114</v>
      </c>
      <c r="C26" s="141" t="s">
        <v>115</v>
      </c>
      <c r="D26" s="101" t="s">
        <v>114</v>
      </c>
      <c r="E26" s="141" t="s">
        <v>115</v>
      </c>
      <c r="F26" s="101" t="s">
        <v>114</v>
      </c>
      <c r="G26" s="141" t="s">
        <v>115</v>
      </c>
      <c r="H26" s="101" t="s">
        <v>114</v>
      </c>
      <c r="I26" s="141" t="s">
        <v>115</v>
      </c>
    </row>
    <row r="27" spans="1:13" ht="15" customHeight="1" x14ac:dyDescent="0.25">
      <c r="A27" s="103" t="s">
        <v>92</v>
      </c>
      <c r="B27" s="105">
        <v>3985581.27</v>
      </c>
      <c r="C27" s="105">
        <v>3974391.34</v>
      </c>
      <c r="D27" s="105">
        <v>3985581.27</v>
      </c>
      <c r="E27" s="105">
        <v>3976684.56</v>
      </c>
      <c r="F27" s="104">
        <v>7331062.7000000002</v>
      </c>
      <c r="G27" s="62">
        <v>7148701.5300000003</v>
      </c>
      <c r="H27" s="104"/>
      <c r="I27" s="105"/>
    </row>
    <row r="28" spans="1:13" ht="15" customHeight="1" x14ac:dyDescent="0.25">
      <c r="A28" s="103" t="s">
        <v>116</v>
      </c>
      <c r="B28" s="62">
        <v>2828722.6</v>
      </c>
      <c r="C28" s="62">
        <v>1415750.76</v>
      </c>
      <c r="D28" s="62">
        <v>33139324.140000001</v>
      </c>
      <c r="E28" s="62">
        <v>1862267.99</v>
      </c>
      <c r="F28" s="62">
        <v>4507355.62</v>
      </c>
      <c r="G28" s="62">
        <v>2777077.35</v>
      </c>
      <c r="H28" s="62"/>
      <c r="I28" s="104"/>
    </row>
    <row r="29" spans="1:13" ht="15" customHeight="1" x14ac:dyDescent="0.25">
      <c r="A29" s="103" t="s">
        <v>118</v>
      </c>
      <c r="B29" s="55">
        <f t="shared" ref="B29:I29" si="1">SUM(B27:B28)</f>
        <v>6814303.8700000001</v>
      </c>
      <c r="C29" s="55">
        <f t="shared" si="1"/>
        <v>5390142.0999999996</v>
      </c>
      <c r="D29" s="55">
        <f t="shared" si="1"/>
        <v>37124905.410000004</v>
      </c>
      <c r="E29" s="55">
        <f t="shared" si="1"/>
        <v>5838952.5499999998</v>
      </c>
      <c r="F29" s="55">
        <f t="shared" si="1"/>
        <v>11838418.32</v>
      </c>
      <c r="G29" s="55">
        <f t="shared" si="1"/>
        <v>9925778.8800000008</v>
      </c>
      <c r="H29" s="55">
        <f t="shared" si="1"/>
        <v>0</v>
      </c>
      <c r="I29" s="55">
        <f t="shared" si="1"/>
        <v>0</v>
      </c>
    </row>
    <row r="30" spans="1:13" ht="15" customHeight="1" x14ac:dyDescent="0.25">
      <c r="A30" s="118"/>
      <c r="B30" s="119"/>
      <c r="C30" s="119"/>
      <c r="D30" s="119"/>
      <c r="E30" s="119"/>
      <c r="F30" s="119"/>
      <c r="G30" s="119"/>
      <c r="H30" s="119"/>
      <c r="I30" s="119"/>
      <c r="J30" s="120"/>
      <c r="K30" s="120"/>
      <c r="L30" s="115"/>
      <c r="M30" s="142"/>
    </row>
    <row r="31" spans="1:13" ht="15" customHeight="1" x14ac:dyDescent="0.25">
      <c r="A31" s="118"/>
      <c r="B31" s="119"/>
      <c r="C31" s="119"/>
      <c r="D31" s="119"/>
      <c r="E31" s="119"/>
      <c r="F31" s="119"/>
      <c r="G31" s="119"/>
      <c r="H31" s="119"/>
      <c r="I31" s="119"/>
      <c r="J31" s="120"/>
      <c r="K31" s="120"/>
      <c r="L31" s="115"/>
      <c r="M31" s="142"/>
    </row>
    <row r="32" spans="1:13" ht="15" hidden="1" customHeight="1" x14ac:dyDescent="0.25">
      <c r="A32" s="209" t="s">
        <v>181</v>
      </c>
      <c r="B32" s="209"/>
      <c r="C32" s="209"/>
      <c r="D32" s="209"/>
      <c r="E32" s="209"/>
      <c r="F32" s="209"/>
      <c r="G32" s="209"/>
      <c r="H32" s="209"/>
      <c r="I32" s="209"/>
      <c r="J32" s="209"/>
      <c r="K32" s="209"/>
      <c r="L32" s="115"/>
      <c r="M32" s="142"/>
    </row>
    <row r="33" spans="1:13" ht="9" hidden="1" customHeight="1" x14ac:dyDescent="0.25">
      <c r="A33" s="116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5"/>
      <c r="M33" s="142"/>
    </row>
    <row r="34" spans="1:13" ht="15" hidden="1" customHeight="1" x14ac:dyDescent="0.25">
      <c r="A34" s="211" t="s">
        <v>108</v>
      </c>
      <c r="B34" s="216" t="s">
        <v>91</v>
      </c>
      <c r="C34" s="216"/>
      <c r="D34" s="215" t="s">
        <v>121</v>
      </c>
      <c r="E34" s="215"/>
      <c r="F34" s="215" t="s">
        <v>122</v>
      </c>
      <c r="G34" s="215"/>
      <c r="H34" s="216" t="s">
        <v>123</v>
      </c>
      <c r="I34" s="216"/>
      <c r="J34" s="215" t="s">
        <v>163</v>
      </c>
      <c r="K34" s="215"/>
    </row>
    <row r="35" spans="1:13" ht="15" hidden="1" customHeight="1" x14ac:dyDescent="0.25">
      <c r="A35" s="212"/>
      <c r="B35" s="101" t="s">
        <v>114</v>
      </c>
      <c r="C35" s="141" t="s">
        <v>115</v>
      </c>
      <c r="D35" s="101" t="s">
        <v>114</v>
      </c>
      <c r="E35" s="141" t="s">
        <v>115</v>
      </c>
      <c r="F35" s="101" t="s">
        <v>114</v>
      </c>
      <c r="G35" s="141" t="s">
        <v>115</v>
      </c>
      <c r="H35" s="101" t="s">
        <v>114</v>
      </c>
      <c r="I35" s="141" t="s">
        <v>115</v>
      </c>
      <c r="J35" s="101" t="s">
        <v>114</v>
      </c>
      <c r="K35" s="141" t="s">
        <v>115</v>
      </c>
    </row>
    <row r="36" spans="1:13" ht="15" hidden="1" customHeight="1" x14ac:dyDescent="0.25">
      <c r="A36" s="103" t="s">
        <v>92</v>
      </c>
      <c r="B36" s="105"/>
      <c r="C36" s="104"/>
      <c r="D36" s="105"/>
      <c r="E36" s="62"/>
      <c r="F36" s="105"/>
      <c r="G36" s="62"/>
      <c r="H36" s="105"/>
      <c r="I36" s="62"/>
      <c r="J36" s="106">
        <f>+B18+D18+F18+H18+B27+D27+F27+H27+B36+D36+F36+H36</f>
        <v>31244550.32</v>
      </c>
      <c r="K36" s="106">
        <f>+C18+E18+G18+I18+C27+E27+G27+I27+C36+E36+G36+I36</f>
        <v>30722592.449999999</v>
      </c>
    </row>
    <row r="37" spans="1:13" ht="15" hidden="1" customHeight="1" x14ac:dyDescent="0.25">
      <c r="A37" s="103" t="s">
        <v>116</v>
      </c>
      <c r="B37" s="62"/>
      <c r="C37" s="62"/>
      <c r="D37" s="62"/>
      <c r="E37" s="62"/>
      <c r="F37" s="62"/>
      <c r="G37" s="62"/>
      <c r="H37" s="62"/>
      <c r="I37" s="62"/>
      <c r="J37" s="106">
        <f>+B19+D19+F19+H19+B28+D28+F28+H28+B37+D37+F37+H37</f>
        <v>46005967.219999999</v>
      </c>
      <c r="K37" s="106">
        <f>+C19+E19+G19+I19+C28+E28+G28+I28+C37+E37+G37+I37</f>
        <v>9339020.0999999996</v>
      </c>
    </row>
    <row r="38" spans="1:13" ht="15" hidden="1" customHeight="1" x14ac:dyDescent="0.25">
      <c r="A38" s="103" t="s">
        <v>118</v>
      </c>
      <c r="B38" s="55">
        <f t="shared" ref="B38:K38" si="2">SUM(B36:B37)</f>
        <v>0</v>
      </c>
      <c r="C38" s="55">
        <f t="shared" si="2"/>
        <v>0</v>
      </c>
      <c r="D38" s="55">
        <f t="shared" si="2"/>
        <v>0</v>
      </c>
      <c r="E38" s="55">
        <f t="shared" si="2"/>
        <v>0</v>
      </c>
      <c r="F38" s="55">
        <f t="shared" si="2"/>
        <v>0</v>
      </c>
      <c r="G38" s="55">
        <f t="shared" si="2"/>
        <v>0</v>
      </c>
      <c r="H38" s="55">
        <f t="shared" si="2"/>
        <v>0</v>
      </c>
      <c r="I38" s="55">
        <f t="shared" si="2"/>
        <v>0</v>
      </c>
      <c r="J38" s="117">
        <f t="shared" si="2"/>
        <v>77250517.539999992</v>
      </c>
      <c r="K38" s="117">
        <f t="shared" si="2"/>
        <v>40061612.549999997</v>
      </c>
    </row>
    <row r="39" spans="1:13" ht="15" customHeight="1" x14ac:dyDescent="0.25">
      <c r="A39" s="121"/>
      <c r="B39" s="122"/>
      <c r="C39" s="122"/>
      <c r="D39" s="122"/>
      <c r="E39" s="122"/>
      <c r="F39" s="122"/>
      <c r="G39" s="122"/>
      <c r="H39" s="122"/>
      <c r="I39" s="122"/>
      <c r="J39" s="123"/>
      <c r="K39" s="123"/>
      <c r="L39" s="115"/>
      <c r="M39" s="142"/>
    </row>
    <row r="40" spans="1:13" ht="15" hidden="1" customHeight="1" x14ac:dyDescent="0.25">
      <c r="A40" s="124" t="s">
        <v>160</v>
      </c>
      <c r="B40" s="109"/>
      <c r="C40" s="107"/>
      <c r="D40" s="107"/>
      <c r="E40" s="107"/>
      <c r="F40" s="107"/>
      <c r="G40" s="107"/>
      <c r="H40" s="107"/>
      <c r="I40" s="107"/>
      <c r="J40" s="107"/>
      <c r="K40" s="107"/>
      <c r="L40" s="115"/>
      <c r="M40" s="142"/>
    </row>
    <row r="41" spans="1:13" ht="15" hidden="1" customHeight="1" x14ac:dyDescent="0.25">
      <c r="A41" s="217" t="s">
        <v>124</v>
      </c>
      <c r="B41" s="213" t="s">
        <v>161</v>
      </c>
      <c r="C41" s="213"/>
      <c r="D41" s="107"/>
      <c r="E41" s="107"/>
      <c r="F41" s="107"/>
      <c r="G41" s="107"/>
      <c r="H41" s="107"/>
      <c r="I41" s="107"/>
      <c r="J41" s="107"/>
      <c r="K41" s="107"/>
      <c r="L41" s="115"/>
      <c r="M41" s="142"/>
    </row>
    <row r="42" spans="1:13" ht="15" hidden="1" customHeight="1" x14ac:dyDescent="0.25">
      <c r="A42" s="218"/>
      <c r="B42" s="101" t="s">
        <v>125</v>
      </c>
      <c r="C42" s="141" t="s">
        <v>115</v>
      </c>
      <c r="D42" s="107"/>
      <c r="E42" s="107"/>
      <c r="F42" s="107"/>
      <c r="G42" s="107"/>
      <c r="H42" s="107"/>
      <c r="I42" s="107"/>
      <c r="J42" s="107"/>
      <c r="K42" s="107"/>
      <c r="L42" s="115"/>
      <c r="M42" s="142"/>
    </row>
    <row r="43" spans="1:13" ht="15" hidden="1" customHeight="1" x14ac:dyDescent="0.25">
      <c r="A43" s="125" t="s">
        <v>92</v>
      </c>
      <c r="B43" s="126">
        <f>+J18+J27+J36</f>
        <v>31244550.32</v>
      </c>
      <c r="C43" s="126">
        <f>+K18+K27+K36</f>
        <v>30722592.449999999</v>
      </c>
      <c r="D43" s="107"/>
      <c r="E43" s="107"/>
      <c r="F43" s="107"/>
      <c r="G43" s="107"/>
      <c r="H43" s="107"/>
      <c r="I43" s="107"/>
      <c r="J43" s="107"/>
      <c r="K43" s="107"/>
      <c r="L43" s="115"/>
      <c r="M43" s="142"/>
    </row>
    <row r="44" spans="1:13" ht="15" hidden="1" customHeight="1" x14ac:dyDescent="0.25">
      <c r="A44" s="103" t="s">
        <v>116</v>
      </c>
      <c r="B44" s="126">
        <f>+J19+J28+J37</f>
        <v>46005967.219999999</v>
      </c>
      <c r="C44" s="126">
        <f>+K19+K28+K37</f>
        <v>9339020.0999999996</v>
      </c>
      <c r="D44" s="107"/>
      <c r="E44" s="107"/>
      <c r="F44" s="107"/>
      <c r="G44" s="107"/>
      <c r="H44" s="107"/>
      <c r="I44" s="107"/>
      <c r="J44" s="107"/>
      <c r="K44" s="107"/>
      <c r="L44" s="115"/>
      <c r="M44" s="142"/>
    </row>
    <row r="45" spans="1:13" ht="15" hidden="1" customHeight="1" thickBot="1" x14ac:dyDescent="0.3">
      <c r="A45" s="125" t="s">
        <v>118</v>
      </c>
      <c r="B45" s="135">
        <f>SUM(B43:B44)</f>
        <v>77250517.539999992</v>
      </c>
      <c r="C45" s="136">
        <f>SUM(C43:C44)</f>
        <v>40061612.549999997</v>
      </c>
      <c r="D45" s="107"/>
      <c r="E45" s="107"/>
      <c r="F45" s="107"/>
      <c r="G45" s="107"/>
      <c r="H45" s="107"/>
      <c r="I45" s="107"/>
      <c r="J45" s="107"/>
      <c r="K45" s="107"/>
      <c r="L45" s="115"/>
      <c r="M45" s="142"/>
    </row>
    <row r="46" spans="1:13" x14ac:dyDescent="0.25">
      <c r="D46" s="107"/>
      <c r="E46" s="107"/>
      <c r="F46" s="107"/>
      <c r="G46" s="107"/>
      <c r="H46" s="107"/>
      <c r="I46" s="107"/>
      <c r="J46" s="107"/>
      <c r="K46" s="107"/>
      <c r="L46" s="115"/>
      <c r="M46" s="142"/>
    </row>
    <row r="69" spans="1:11" x14ac:dyDescent="0.25">
      <c r="A69" s="82" t="s">
        <v>81</v>
      </c>
      <c r="C69" t="s">
        <v>102</v>
      </c>
      <c r="F69" s="49" t="s">
        <v>103</v>
      </c>
      <c r="H69" t="s">
        <v>169</v>
      </c>
    </row>
    <row r="70" spans="1:11" x14ac:dyDescent="0.25">
      <c r="C70" s="197" t="s">
        <v>49</v>
      </c>
      <c r="D70" s="197"/>
      <c r="E70" s="197"/>
      <c r="F70" s="49"/>
      <c r="G70" s="49"/>
      <c r="H70" s="49" t="s">
        <v>152</v>
      </c>
      <c r="I70" s="49"/>
      <c r="J70" s="49"/>
      <c r="K70" s="49"/>
    </row>
    <row r="71" spans="1:11" x14ac:dyDescent="0.25">
      <c r="C71" s="197" t="s">
        <v>167</v>
      </c>
      <c r="D71" s="197"/>
      <c r="E71" s="197"/>
      <c r="F71" s="49"/>
      <c r="G71" s="49"/>
      <c r="H71" s="49" t="s">
        <v>153</v>
      </c>
      <c r="I71" s="49"/>
      <c r="J71" s="49"/>
      <c r="K71" s="49"/>
    </row>
    <row r="72" spans="1:11" x14ac:dyDescent="0.25">
      <c r="A72" s="82" t="s">
        <v>82</v>
      </c>
      <c r="C72" s="49" t="s">
        <v>199</v>
      </c>
      <c r="G72" s="84"/>
      <c r="H72" s="84"/>
      <c r="I72" s="84"/>
    </row>
  </sheetData>
  <mergeCells count="28">
    <mergeCell ref="A23:K23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F34:G34"/>
    <mergeCell ref="H34:I34"/>
    <mergeCell ref="J34:K34"/>
    <mergeCell ref="A25:A26"/>
    <mergeCell ref="B25:C25"/>
    <mergeCell ref="D25:E25"/>
    <mergeCell ref="F25:G25"/>
    <mergeCell ref="H25:I25"/>
    <mergeCell ref="A32:K32"/>
    <mergeCell ref="A41:A42"/>
    <mergeCell ref="B41:C41"/>
    <mergeCell ref="C70:E70"/>
    <mergeCell ref="C71:E71"/>
    <mergeCell ref="A34:A35"/>
    <mergeCell ref="B34:C34"/>
    <mergeCell ref="D34:E34"/>
  </mergeCells>
  <hyperlinks>
    <hyperlink ref="A12" r:id="rId1" xr:uid="{F5032AA7-82D9-4576-9C4F-EFEA47B0BC71}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AEFA1-DDA8-4479-85CF-53163FBC3FFB}">
  <dimension ref="A2:AA72"/>
  <sheetViews>
    <sheetView topLeftCell="A26" workbookViewId="0">
      <selection activeCell="A40" sqref="A40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85546875" bestFit="1" customWidth="1"/>
    <col min="13" max="13" width="13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85546875" bestFit="1" customWidth="1"/>
    <col min="269" max="269" width="13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85546875" bestFit="1" customWidth="1"/>
    <col min="525" max="525" width="13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85546875" bestFit="1" customWidth="1"/>
    <col min="781" max="781" width="13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85546875" bestFit="1" customWidth="1"/>
    <col min="1037" max="1037" width="13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85546875" bestFit="1" customWidth="1"/>
    <col min="1293" max="1293" width="13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85546875" bestFit="1" customWidth="1"/>
    <col min="1549" max="1549" width="13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85546875" bestFit="1" customWidth="1"/>
    <col min="1805" max="1805" width="13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85546875" bestFit="1" customWidth="1"/>
    <col min="2061" max="2061" width="13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85546875" bestFit="1" customWidth="1"/>
    <col min="2317" max="2317" width="13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85546875" bestFit="1" customWidth="1"/>
    <col min="2573" max="2573" width="13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85546875" bestFit="1" customWidth="1"/>
    <col min="2829" max="2829" width="13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85546875" bestFit="1" customWidth="1"/>
    <col min="3085" max="3085" width="13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85546875" bestFit="1" customWidth="1"/>
    <col min="3341" max="3341" width="13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85546875" bestFit="1" customWidth="1"/>
    <col min="3597" max="3597" width="13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85546875" bestFit="1" customWidth="1"/>
    <col min="3853" max="3853" width="13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85546875" bestFit="1" customWidth="1"/>
    <col min="4109" max="4109" width="13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85546875" bestFit="1" customWidth="1"/>
    <col min="4365" max="4365" width="13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85546875" bestFit="1" customWidth="1"/>
    <col min="4621" max="4621" width="13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85546875" bestFit="1" customWidth="1"/>
    <col min="4877" max="4877" width="13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85546875" bestFit="1" customWidth="1"/>
    <col min="5133" max="5133" width="13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85546875" bestFit="1" customWidth="1"/>
    <col min="5389" max="5389" width="13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85546875" bestFit="1" customWidth="1"/>
    <col min="5645" max="5645" width="13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85546875" bestFit="1" customWidth="1"/>
    <col min="5901" max="5901" width="13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85546875" bestFit="1" customWidth="1"/>
    <col min="6157" max="6157" width="13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85546875" bestFit="1" customWidth="1"/>
    <col min="6413" max="6413" width="13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85546875" bestFit="1" customWidth="1"/>
    <col min="6669" max="6669" width="13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85546875" bestFit="1" customWidth="1"/>
    <col min="6925" max="6925" width="13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85546875" bestFit="1" customWidth="1"/>
    <col min="7181" max="7181" width="13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85546875" bestFit="1" customWidth="1"/>
    <col min="7437" max="7437" width="13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85546875" bestFit="1" customWidth="1"/>
    <col min="7693" max="7693" width="13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85546875" bestFit="1" customWidth="1"/>
    <col min="7949" max="7949" width="13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85546875" bestFit="1" customWidth="1"/>
    <col min="8205" max="8205" width="13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85546875" bestFit="1" customWidth="1"/>
    <col min="8461" max="8461" width="13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85546875" bestFit="1" customWidth="1"/>
    <col min="8717" max="8717" width="13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85546875" bestFit="1" customWidth="1"/>
    <col min="8973" max="8973" width="13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85546875" bestFit="1" customWidth="1"/>
    <col min="9229" max="9229" width="13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85546875" bestFit="1" customWidth="1"/>
    <col min="9485" max="9485" width="13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85546875" bestFit="1" customWidth="1"/>
    <col min="9741" max="9741" width="13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85546875" bestFit="1" customWidth="1"/>
    <col min="9997" max="9997" width="13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85546875" bestFit="1" customWidth="1"/>
    <col min="10253" max="10253" width="13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85546875" bestFit="1" customWidth="1"/>
    <col min="10509" max="10509" width="13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85546875" bestFit="1" customWidth="1"/>
    <col min="10765" max="10765" width="13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85546875" bestFit="1" customWidth="1"/>
    <col min="11021" max="11021" width="13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85546875" bestFit="1" customWidth="1"/>
    <col min="11277" max="11277" width="13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85546875" bestFit="1" customWidth="1"/>
    <col min="11533" max="11533" width="13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85546875" bestFit="1" customWidth="1"/>
    <col min="11789" max="11789" width="13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85546875" bestFit="1" customWidth="1"/>
    <col min="12045" max="12045" width="13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85546875" bestFit="1" customWidth="1"/>
    <col min="12301" max="12301" width="13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85546875" bestFit="1" customWidth="1"/>
    <col min="12557" max="12557" width="13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85546875" bestFit="1" customWidth="1"/>
    <col min="12813" max="12813" width="13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85546875" bestFit="1" customWidth="1"/>
    <col min="13069" max="13069" width="13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85546875" bestFit="1" customWidth="1"/>
    <col min="13325" max="13325" width="13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85546875" bestFit="1" customWidth="1"/>
    <col min="13581" max="13581" width="13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85546875" bestFit="1" customWidth="1"/>
    <col min="13837" max="13837" width="13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85546875" bestFit="1" customWidth="1"/>
    <col min="14093" max="14093" width="13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85546875" bestFit="1" customWidth="1"/>
    <col min="14349" max="14349" width="13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85546875" bestFit="1" customWidth="1"/>
    <col min="14605" max="14605" width="13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85546875" bestFit="1" customWidth="1"/>
    <col min="14861" max="14861" width="13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85546875" bestFit="1" customWidth="1"/>
    <col min="15117" max="15117" width="13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85546875" bestFit="1" customWidth="1"/>
    <col min="15373" max="15373" width="13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85546875" bestFit="1" customWidth="1"/>
    <col min="15629" max="15629" width="13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85546875" bestFit="1" customWidth="1"/>
    <col min="15885" max="15885" width="13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85546875" bestFit="1" customWidth="1"/>
    <col min="16141" max="16141" width="13.85546875" bestFit="1" customWidth="1"/>
  </cols>
  <sheetData>
    <row r="2" spans="1:27" x14ac:dyDescent="0.25">
      <c r="F2" s="97"/>
    </row>
    <row r="6" spans="1:27" ht="15.75" thickBot="1" x14ac:dyDescent="0.3"/>
    <row r="7" spans="1:27" ht="16.5" thickBot="1" x14ac:dyDescent="0.3">
      <c r="B7" s="188" t="s">
        <v>53</v>
      </c>
      <c r="C7" s="189"/>
      <c r="J7" s="48" t="s">
        <v>159</v>
      </c>
    </row>
    <row r="8" spans="1:27" ht="15.75" x14ac:dyDescent="0.25">
      <c r="J8" s="98"/>
    </row>
    <row r="9" spans="1:27" x14ac:dyDescent="0.25">
      <c r="A9" s="191" t="s">
        <v>0</v>
      </c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</row>
    <row r="10" spans="1:27" x14ac:dyDescent="0.25">
      <c r="A10" s="191" t="s">
        <v>54</v>
      </c>
      <c r="B10" s="191"/>
      <c r="C10" s="191"/>
      <c r="D10" s="191"/>
      <c r="E10" s="191"/>
      <c r="F10" s="191"/>
      <c r="G10" s="191"/>
      <c r="H10" s="191"/>
      <c r="I10" s="191"/>
      <c r="J10" s="191"/>
      <c r="K10" s="191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</row>
    <row r="11" spans="1:27" x14ac:dyDescent="0.25">
      <c r="A11" s="191" t="s">
        <v>106</v>
      </c>
      <c r="B11" s="191"/>
      <c r="C11" s="191"/>
      <c r="D11" s="191"/>
      <c r="E11" s="191"/>
      <c r="F11" s="191"/>
      <c r="G11" s="191"/>
      <c r="H11" s="191"/>
      <c r="I11" s="191"/>
      <c r="J11" s="191"/>
      <c r="K11" s="191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</row>
    <row r="12" spans="1:27" x14ac:dyDescent="0.25">
      <c r="A12" s="210" t="s">
        <v>107</v>
      </c>
      <c r="B12" s="210"/>
      <c r="C12" s="210"/>
      <c r="D12" s="210"/>
      <c r="E12" s="210"/>
      <c r="F12" s="210"/>
      <c r="G12" s="210"/>
      <c r="H12" s="210"/>
      <c r="I12" s="210"/>
      <c r="J12" s="210"/>
      <c r="K12" s="210"/>
    </row>
    <row r="14" spans="1:27" ht="15" customHeight="1" x14ac:dyDescent="0.25">
      <c r="A14" s="209" t="s">
        <v>207</v>
      </c>
      <c r="B14" s="209"/>
      <c r="C14" s="209"/>
      <c r="D14" s="209"/>
      <c r="E14" s="209"/>
      <c r="F14" s="209"/>
      <c r="G14" s="209"/>
      <c r="H14" s="209"/>
      <c r="I14" s="209"/>
      <c r="J14" s="209"/>
      <c r="K14" s="209"/>
      <c r="L14" s="99"/>
      <c r="M14" s="100"/>
    </row>
    <row r="15" spans="1:27" ht="9" customHeight="1" x14ac:dyDescent="0.25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</row>
    <row r="16" spans="1:27" x14ac:dyDescent="0.25">
      <c r="A16" s="211" t="s">
        <v>108</v>
      </c>
      <c r="B16" s="213" t="s">
        <v>109</v>
      </c>
      <c r="C16" s="213"/>
      <c r="D16" s="214" t="s">
        <v>110</v>
      </c>
      <c r="E16" s="214"/>
      <c r="F16" s="214" t="s">
        <v>111</v>
      </c>
      <c r="G16" s="214"/>
      <c r="H16" s="213" t="s">
        <v>112</v>
      </c>
      <c r="I16" s="213"/>
    </row>
    <row r="17" spans="1:13" x14ac:dyDescent="0.25">
      <c r="A17" s="212"/>
      <c r="B17" s="101" t="s">
        <v>114</v>
      </c>
      <c r="C17" s="141" t="s">
        <v>115</v>
      </c>
      <c r="D17" s="101" t="s">
        <v>114</v>
      </c>
      <c r="E17" s="141" t="s">
        <v>115</v>
      </c>
      <c r="F17" s="101" t="s">
        <v>114</v>
      </c>
      <c r="G17" s="141" t="s">
        <v>115</v>
      </c>
      <c r="H17" s="101" t="s">
        <v>114</v>
      </c>
      <c r="I17" s="141" t="s">
        <v>115</v>
      </c>
      <c r="L17" s="102"/>
      <c r="M17" s="102"/>
    </row>
    <row r="18" spans="1:13" x14ac:dyDescent="0.25">
      <c r="A18" s="103" t="s">
        <v>92</v>
      </c>
      <c r="B18" s="104">
        <v>3985581.27</v>
      </c>
      <c r="C18" s="104">
        <v>3830190.31</v>
      </c>
      <c r="D18" s="104">
        <v>3985581.27</v>
      </c>
      <c r="E18" s="105">
        <v>3893734.48</v>
      </c>
      <c r="F18" s="104">
        <v>3985581.27</v>
      </c>
      <c r="G18" s="105">
        <v>3951903.53</v>
      </c>
      <c r="H18" s="104">
        <v>3985581.27</v>
      </c>
      <c r="I18" s="104">
        <v>3946986.7</v>
      </c>
      <c r="L18" s="107"/>
      <c r="M18" s="107"/>
    </row>
    <row r="19" spans="1:13" x14ac:dyDescent="0.25">
      <c r="A19" s="103" t="s">
        <v>116</v>
      </c>
      <c r="B19" s="62">
        <v>1165344.25</v>
      </c>
      <c r="C19" s="62">
        <v>0</v>
      </c>
      <c r="D19" s="62">
        <v>3598165.57</v>
      </c>
      <c r="E19" s="105">
        <v>136886.92000000001</v>
      </c>
      <c r="F19" s="62">
        <v>539792.39</v>
      </c>
      <c r="G19" s="105">
        <v>1879182.54</v>
      </c>
      <c r="H19" s="62">
        <v>227262.65</v>
      </c>
      <c r="I19" s="104">
        <v>1267854.54</v>
      </c>
      <c r="L19" s="107"/>
      <c r="M19" s="107"/>
    </row>
    <row r="20" spans="1:13" ht="15.75" x14ac:dyDescent="0.3">
      <c r="A20" s="103" t="s">
        <v>117</v>
      </c>
      <c r="B20" s="62">
        <v>0</v>
      </c>
      <c r="C20" s="108">
        <v>0</v>
      </c>
      <c r="D20" s="62">
        <v>0</v>
      </c>
      <c r="E20" s="60">
        <v>0</v>
      </c>
      <c r="F20" s="62">
        <v>0</v>
      </c>
      <c r="G20" s="108">
        <v>0</v>
      </c>
      <c r="H20" s="62">
        <v>0</v>
      </c>
      <c r="I20" s="104">
        <v>0</v>
      </c>
      <c r="L20" s="107"/>
      <c r="M20" s="107"/>
    </row>
    <row r="21" spans="1:13" x14ac:dyDescent="0.25">
      <c r="A21" s="103" t="s">
        <v>118</v>
      </c>
      <c r="B21" s="55">
        <f t="shared" ref="B21:I21" si="0">SUM(B18:B20)</f>
        <v>5150925.5199999996</v>
      </c>
      <c r="C21" s="55">
        <f t="shared" si="0"/>
        <v>3830190.31</v>
      </c>
      <c r="D21" s="55">
        <f t="shared" si="0"/>
        <v>7583746.8399999999</v>
      </c>
      <c r="E21" s="55">
        <f t="shared" si="0"/>
        <v>4030621.4</v>
      </c>
      <c r="F21" s="55">
        <f t="shared" si="0"/>
        <v>4525373.66</v>
      </c>
      <c r="G21" s="55">
        <f t="shared" si="0"/>
        <v>5831086.0700000003</v>
      </c>
      <c r="H21" s="55">
        <f t="shared" si="0"/>
        <v>4212843.92</v>
      </c>
      <c r="I21" s="55">
        <f t="shared" si="0"/>
        <v>5214841.24</v>
      </c>
      <c r="L21" s="109"/>
      <c r="M21" s="107"/>
    </row>
    <row r="22" spans="1:13" x14ac:dyDescent="0.25">
      <c r="A22" s="64"/>
      <c r="B22" s="110"/>
      <c r="C22" s="111"/>
      <c r="D22" s="111"/>
      <c r="E22" s="111"/>
      <c r="F22" s="111"/>
      <c r="G22" s="111"/>
      <c r="H22" s="111"/>
      <c r="I22" s="111"/>
      <c r="J22" s="112"/>
      <c r="K22" s="111"/>
      <c r="L22" s="113"/>
      <c r="M22" s="114"/>
    </row>
    <row r="23" spans="1:13" ht="15" customHeight="1" x14ac:dyDescent="0.25">
      <c r="A23" s="209" t="s">
        <v>207</v>
      </c>
      <c r="B23" s="209"/>
      <c r="C23" s="209"/>
      <c r="D23" s="209"/>
      <c r="E23" s="209"/>
      <c r="F23" s="209"/>
      <c r="G23" s="209"/>
      <c r="H23" s="209"/>
      <c r="I23" s="209"/>
      <c r="J23" s="209"/>
      <c r="K23" s="209"/>
      <c r="L23" s="115"/>
      <c r="M23" s="142"/>
    </row>
    <row r="24" spans="1:13" ht="15" customHeight="1" x14ac:dyDescent="0.25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5"/>
      <c r="M24" s="142"/>
    </row>
    <row r="25" spans="1:13" ht="15" customHeight="1" x14ac:dyDescent="0.25">
      <c r="A25" s="211" t="s">
        <v>108</v>
      </c>
      <c r="B25" s="216" t="s">
        <v>119</v>
      </c>
      <c r="C25" s="216"/>
      <c r="D25" s="215" t="s">
        <v>120</v>
      </c>
      <c r="E25" s="215"/>
      <c r="F25" s="215" t="s">
        <v>89</v>
      </c>
      <c r="G25" s="215"/>
      <c r="H25" s="216" t="s">
        <v>90</v>
      </c>
      <c r="I25" s="216"/>
    </row>
    <row r="26" spans="1:13" ht="15" customHeight="1" x14ac:dyDescent="0.25">
      <c r="A26" s="212"/>
      <c r="B26" s="101" t="s">
        <v>114</v>
      </c>
      <c r="C26" s="141" t="s">
        <v>115</v>
      </c>
      <c r="D26" s="101" t="s">
        <v>114</v>
      </c>
      <c r="E26" s="141" t="s">
        <v>115</v>
      </c>
      <c r="F26" s="101" t="s">
        <v>114</v>
      </c>
      <c r="G26" s="141" t="s">
        <v>115</v>
      </c>
      <c r="H26" s="101" t="s">
        <v>114</v>
      </c>
      <c r="I26" s="141" t="s">
        <v>115</v>
      </c>
    </row>
    <row r="27" spans="1:13" ht="15" customHeight="1" x14ac:dyDescent="0.25">
      <c r="A27" s="103" t="s">
        <v>92</v>
      </c>
      <c r="B27" s="105">
        <v>3985581.27</v>
      </c>
      <c r="C27" s="105">
        <v>3974391.34</v>
      </c>
      <c r="D27" s="105">
        <v>3985581.27</v>
      </c>
      <c r="E27" s="105">
        <v>3976684.56</v>
      </c>
      <c r="F27" s="104">
        <v>7331062.7000000002</v>
      </c>
      <c r="G27" s="62">
        <v>7148701.5300000003</v>
      </c>
      <c r="H27" s="104">
        <v>3985581.27</v>
      </c>
      <c r="I27" s="105">
        <v>3980829.02</v>
      </c>
    </row>
    <row r="28" spans="1:13" ht="15" customHeight="1" x14ac:dyDescent="0.25">
      <c r="A28" s="103" t="s">
        <v>116</v>
      </c>
      <c r="B28" s="62">
        <v>2828722.6</v>
      </c>
      <c r="C28" s="62">
        <v>1415750.76</v>
      </c>
      <c r="D28" s="62">
        <v>33139324.140000001</v>
      </c>
      <c r="E28" s="62">
        <v>1862267.99</v>
      </c>
      <c r="F28" s="62">
        <v>4507355.62</v>
      </c>
      <c r="G28" s="62">
        <v>2777077.35</v>
      </c>
      <c r="H28" s="62">
        <v>7241437.6500000004</v>
      </c>
      <c r="I28" s="104">
        <v>5323886.55</v>
      </c>
    </row>
    <row r="29" spans="1:13" ht="15" customHeight="1" x14ac:dyDescent="0.25">
      <c r="A29" s="103" t="s">
        <v>118</v>
      </c>
      <c r="B29" s="55">
        <f t="shared" ref="B29:I29" si="1">SUM(B27:B28)</f>
        <v>6814303.8700000001</v>
      </c>
      <c r="C29" s="55">
        <f t="shared" si="1"/>
        <v>5390142.0999999996</v>
      </c>
      <c r="D29" s="55">
        <f t="shared" si="1"/>
        <v>37124905.410000004</v>
      </c>
      <c r="E29" s="55">
        <f t="shared" si="1"/>
        <v>5838952.5499999998</v>
      </c>
      <c r="F29" s="55">
        <f t="shared" si="1"/>
        <v>11838418.32</v>
      </c>
      <c r="G29" s="55">
        <f t="shared" si="1"/>
        <v>9925778.8800000008</v>
      </c>
      <c r="H29" s="55">
        <f t="shared" si="1"/>
        <v>11227018.92</v>
      </c>
      <c r="I29" s="55">
        <f t="shared" si="1"/>
        <v>9304715.5700000003</v>
      </c>
    </row>
    <row r="30" spans="1:13" ht="15" customHeight="1" x14ac:dyDescent="0.25">
      <c r="A30" s="118"/>
      <c r="B30" s="119"/>
      <c r="C30" s="119"/>
      <c r="D30" s="119"/>
      <c r="E30" s="119"/>
      <c r="F30" s="119"/>
      <c r="G30" s="119"/>
      <c r="H30" s="119"/>
      <c r="I30" s="119"/>
      <c r="J30" s="120"/>
      <c r="K30" s="120"/>
      <c r="L30" s="115"/>
      <c r="M30" s="142"/>
    </row>
    <row r="31" spans="1:13" ht="15" customHeight="1" x14ac:dyDescent="0.25">
      <c r="A31" s="118"/>
      <c r="B31" s="119"/>
      <c r="C31" s="119"/>
      <c r="D31" s="119"/>
      <c r="E31" s="119"/>
      <c r="F31" s="119"/>
      <c r="G31" s="119"/>
      <c r="H31" s="119"/>
      <c r="I31" s="119"/>
      <c r="J31" s="120"/>
      <c r="K31" s="120"/>
      <c r="L31" s="115"/>
      <c r="M31" s="142"/>
    </row>
    <row r="32" spans="1:13" ht="15" hidden="1" customHeight="1" x14ac:dyDescent="0.25">
      <c r="A32" s="209" t="s">
        <v>181</v>
      </c>
      <c r="B32" s="209"/>
      <c r="C32" s="209"/>
      <c r="D32" s="209"/>
      <c r="E32" s="209"/>
      <c r="F32" s="209"/>
      <c r="G32" s="209"/>
      <c r="H32" s="209"/>
      <c r="I32" s="209"/>
      <c r="J32" s="209"/>
      <c r="K32" s="209"/>
      <c r="L32" s="115"/>
      <c r="M32" s="142"/>
    </row>
    <row r="33" spans="1:13" ht="9" hidden="1" customHeight="1" x14ac:dyDescent="0.25">
      <c r="A33" s="116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5"/>
      <c r="M33" s="142"/>
    </row>
    <row r="34" spans="1:13" ht="15" hidden="1" customHeight="1" x14ac:dyDescent="0.25">
      <c r="A34" s="211" t="s">
        <v>108</v>
      </c>
      <c r="B34" s="216" t="s">
        <v>91</v>
      </c>
      <c r="C34" s="216"/>
      <c r="D34" s="215" t="s">
        <v>121</v>
      </c>
      <c r="E34" s="215"/>
      <c r="F34" s="215" t="s">
        <v>122</v>
      </c>
      <c r="G34" s="215"/>
      <c r="H34" s="216" t="s">
        <v>123</v>
      </c>
      <c r="I34" s="216"/>
      <c r="J34" s="215" t="s">
        <v>163</v>
      </c>
      <c r="K34" s="215"/>
    </row>
    <row r="35" spans="1:13" ht="15" hidden="1" customHeight="1" x14ac:dyDescent="0.25">
      <c r="A35" s="212"/>
      <c r="B35" s="101" t="s">
        <v>114</v>
      </c>
      <c r="C35" s="141" t="s">
        <v>115</v>
      </c>
      <c r="D35" s="101" t="s">
        <v>114</v>
      </c>
      <c r="E35" s="141" t="s">
        <v>115</v>
      </c>
      <c r="F35" s="101" t="s">
        <v>114</v>
      </c>
      <c r="G35" s="141" t="s">
        <v>115</v>
      </c>
      <c r="H35" s="101" t="s">
        <v>114</v>
      </c>
      <c r="I35" s="141" t="s">
        <v>115</v>
      </c>
      <c r="J35" s="101" t="s">
        <v>114</v>
      </c>
      <c r="K35" s="141" t="s">
        <v>115</v>
      </c>
    </row>
    <row r="36" spans="1:13" ht="15" hidden="1" customHeight="1" x14ac:dyDescent="0.25">
      <c r="A36" s="103" t="s">
        <v>92</v>
      </c>
      <c r="B36" s="105"/>
      <c r="C36" s="104"/>
      <c r="D36" s="105"/>
      <c r="E36" s="62"/>
      <c r="F36" s="105"/>
      <c r="G36" s="62"/>
      <c r="H36" s="105"/>
      <c r="I36" s="62"/>
      <c r="J36" s="106">
        <f>+B18+D18+F18+H18+B27+D27+F27+H27+B36+D36+F36+H36</f>
        <v>35230131.590000004</v>
      </c>
      <c r="K36" s="106">
        <f>+C18+E18+G18+I18+C27+E27+G27+I27+C36+E36+G36+I36</f>
        <v>34703421.469999999</v>
      </c>
    </row>
    <row r="37" spans="1:13" ht="15" hidden="1" customHeight="1" x14ac:dyDescent="0.25">
      <c r="A37" s="103" t="s">
        <v>116</v>
      </c>
      <c r="B37" s="62"/>
      <c r="C37" s="62"/>
      <c r="D37" s="62"/>
      <c r="E37" s="62"/>
      <c r="F37" s="62"/>
      <c r="G37" s="62"/>
      <c r="H37" s="62"/>
      <c r="I37" s="62"/>
      <c r="J37" s="106">
        <f>+B19+D19+F19+H19+B28+D28+F28+H28+B37+D37+F37+H37</f>
        <v>53247404.869999997</v>
      </c>
      <c r="K37" s="106">
        <f>+C19+E19+G19+I19+C28+E28+G28+I28+C37+E37+G37+I37</f>
        <v>14662906.649999999</v>
      </c>
    </row>
    <row r="38" spans="1:13" ht="15" hidden="1" customHeight="1" x14ac:dyDescent="0.25">
      <c r="A38" s="103" t="s">
        <v>118</v>
      </c>
      <c r="B38" s="55">
        <f t="shared" ref="B38:K38" si="2">SUM(B36:B37)</f>
        <v>0</v>
      </c>
      <c r="C38" s="55">
        <f t="shared" si="2"/>
        <v>0</v>
      </c>
      <c r="D38" s="55">
        <f t="shared" si="2"/>
        <v>0</v>
      </c>
      <c r="E38" s="55">
        <f t="shared" si="2"/>
        <v>0</v>
      </c>
      <c r="F38" s="55">
        <f t="shared" si="2"/>
        <v>0</v>
      </c>
      <c r="G38" s="55">
        <f t="shared" si="2"/>
        <v>0</v>
      </c>
      <c r="H38" s="55">
        <f t="shared" si="2"/>
        <v>0</v>
      </c>
      <c r="I38" s="55">
        <f t="shared" si="2"/>
        <v>0</v>
      </c>
      <c r="J38" s="117">
        <f t="shared" si="2"/>
        <v>88477536.460000008</v>
      </c>
      <c r="K38" s="117">
        <f t="shared" si="2"/>
        <v>49366328.119999997</v>
      </c>
    </row>
    <row r="39" spans="1:13" ht="15" customHeight="1" x14ac:dyDescent="0.25">
      <c r="A39" s="121"/>
      <c r="B39" s="122"/>
      <c r="C39" s="122"/>
      <c r="D39" s="122"/>
      <c r="E39" s="122"/>
      <c r="F39" s="122"/>
      <c r="G39" s="122"/>
      <c r="H39" s="122"/>
      <c r="I39" s="122"/>
      <c r="J39" s="123"/>
      <c r="K39" s="123"/>
      <c r="L39" s="115"/>
      <c r="M39" s="142"/>
    </row>
    <row r="40" spans="1:13" ht="15" hidden="1" customHeight="1" x14ac:dyDescent="0.25">
      <c r="A40" s="124" t="s">
        <v>160</v>
      </c>
      <c r="B40" s="109"/>
      <c r="C40" s="107"/>
      <c r="D40" s="107"/>
      <c r="E40" s="107"/>
      <c r="F40" s="107"/>
      <c r="G40" s="107"/>
      <c r="H40" s="107"/>
      <c r="I40" s="107"/>
      <c r="J40" s="107"/>
      <c r="K40" s="107"/>
      <c r="L40" s="115"/>
      <c r="M40" s="142"/>
    </row>
    <row r="41" spans="1:13" ht="15" hidden="1" customHeight="1" x14ac:dyDescent="0.25">
      <c r="A41" s="217" t="s">
        <v>124</v>
      </c>
      <c r="B41" s="213" t="s">
        <v>161</v>
      </c>
      <c r="C41" s="213"/>
      <c r="D41" s="107"/>
      <c r="E41" s="107"/>
      <c r="F41" s="107"/>
      <c r="G41" s="107"/>
      <c r="H41" s="107"/>
      <c r="I41" s="107"/>
      <c r="J41" s="107"/>
      <c r="K41" s="107"/>
      <c r="L41" s="115"/>
      <c r="M41" s="142"/>
    </row>
    <row r="42" spans="1:13" ht="15" hidden="1" customHeight="1" x14ac:dyDescent="0.25">
      <c r="A42" s="218"/>
      <c r="B42" s="101" t="s">
        <v>125</v>
      </c>
      <c r="C42" s="141" t="s">
        <v>115</v>
      </c>
      <c r="D42" s="107"/>
      <c r="E42" s="107"/>
      <c r="F42" s="107"/>
      <c r="G42" s="107"/>
      <c r="H42" s="107"/>
      <c r="I42" s="107"/>
      <c r="J42" s="107"/>
      <c r="K42" s="107"/>
      <c r="L42" s="115"/>
      <c r="M42" s="142"/>
    </row>
    <row r="43" spans="1:13" ht="15" hidden="1" customHeight="1" x14ac:dyDescent="0.25">
      <c r="A43" s="125" t="s">
        <v>92</v>
      </c>
      <c r="B43" s="126">
        <f>+J18+J27+J36</f>
        <v>35230131.590000004</v>
      </c>
      <c r="C43" s="126">
        <f>+K18+K27+K36</f>
        <v>34703421.469999999</v>
      </c>
      <c r="D43" s="107"/>
      <c r="E43" s="107"/>
      <c r="F43" s="107"/>
      <c r="G43" s="107"/>
      <c r="H43" s="107"/>
      <c r="I43" s="107"/>
      <c r="J43" s="107"/>
      <c r="K43" s="107"/>
      <c r="L43" s="115"/>
      <c r="M43" s="142"/>
    </row>
    <row r="44" spans="1:13" ht="15" hidden="1" customHeight="1" x14ac:dyDescent="0.25">
      <c r="A44" s="103" t="s">
        <v>116</v>
      </c>
      <c r="B44" s="126">
        <f>+J19+J28+J37</f>
        <v>53247404.869999997</v>
      </c>
      <c r="C44" s="126">
        <f>+K19+K28+K37</f>
        <v>14662906.649999999</v>
      </c>
      <c r="D44" s="107"/>
      <c r="E44" s="107"/>
      <c r="F44" s="107"/>
      <c r="G44" s="107"/>
      <c r="H44" s="107"/>
      <c r="I44" s="107"/>
      <c r="J44" s="107"/>
      <c r="K44" s="107"/>
      <c r="L44" s="115"/>
      <c r="M44" s="142"/>
    </row>
    <row r="45" spans="1:13" ht="15" hidden="1" customHeight="1" thickBot="1" x14ac:dyDescent="0.3">
      <c r="A45" s="125" t="s">
        <v>118</v>
      </c>
      <c r="B45" s="135">
        <f>SUM(B43:B44)</f>
        <v>88477536.460000008</v>
      </c>
      <c r="C45" s="136">
        <f>SUM(C43:C44)</f>
        <v>49366328.119999997</v>
      </c>
      <c r="D45" s="107"/>
      <c r="E45" s="107"/>
      <c r="F45" s="107"/>
      <c r="G45" s="107"/>
      <c r="H45" s="107"/>
      <c r="I45" s="107"/>
      <c r="J45" s="107"/>
      <c r="K45" s="107"/>
      <c r="L45" s="115"/>
      <c r="M45" s="142"/>
    </row>
    <row r="46" spans="1:13" x14ac:dyDescent="0.25">
      <c r="D46" s="107"/>
      <c r="E46" s="107"/>
      <c r="F46" s="107"/>
      <c r="G46" s="107"/>
      <c r="H46" s="107"/>
      <c r="I46" s="107"/>
      <c r="J46" s="107"/>
      <c r="K46" s="107"/>
      <c r="L46" s="115"/>
      <c r="M46" s="142"/>
    </row>
    <row r="69" spans="1:11" x14ac:dyDescent="0.25">
      <c r="A69" s="82" t="s">
        <v>81</v>
      </c>
      <c r="C69" t="s">
        <v>102</v>
      </c>
      <c r="F69" s="49" t="s">
        <v>103</v>
      </c>
      <c r="H69" t="s">
        <v>169</v>
      </c>
    </row>
    <row r="70" spans="1:11" x14ac:dyDescent="0.25">
      <c r="C70" s="197" t="s">
        <v>49</v>
      </c>
      <c r="D70" s="197"/>
      <c r="E70" s="197"/>
      <c r="F70" s="49"/>
      <c r="G70" s="49"/>
      <c r="H70" s="49" t="s">
        <v>152</v>
      </c>
      <c r="I70" s="49"/>
      <c r="J70" s="49"/>
      <c r="K70" s="49"/>
    </row>
    <row r="71" spans="1:11" x14ac:dyDescent="0.25">
      <c r="C71" s="197" t="s">
        <v>167</v>
      </c>
      <c r="D71" s="197"/>
      <c r="E71" s="197"/>
      <c r="F71" s="49"/>
      <c r="G71" s="49"/>
      <c r="H71" s="49" t="s">
        <v>153</v>
      </c>
      <c r="I71" s="49"/>
      <c r="J71" s="49"/>
      <c r="K71" s="49"/>
    </row>
    <row r="72" spans="1:11" x14ac:dyDescent="0.25">
      <c r="A72" s="82" t="s">
        <v>82</v>
      </c>
      <c r="C72" s="49" t="s">
        <v>205</v>
      </c>
      <c r="G72" s="84"/>
      <c r="H72" s="84"/>
      <c r="I72" s="84"/>
    </row>
  </sheetData>
  <mergeCells count="28">
    <mergeCell ref="A41:A42"/>
    <mergeCell ref="B41:C41"/>
    <mergeCell ref="C70:E70"/>
    <mergeCell ref="C71:E71"/>
    <mergeCell ref="A34:A35"/>
    <mergeCell ref="B34:C34"/>
    <mergeCell ref="D34:E34"/>
    <mergeCell ref="F34:G34"/>
    <mergeCell ref="H34:I34"/>
    <mergeCell ref="J34:K34"/>
    <mergeCell ref="A25:A26"/>
    <mergeCell ref="B25:C25"/>
    <mergeCell ref="D25:E25"/>
    <mergeCell ref="F25:G25"/>
    <mergeCell ref="H25:I25"/>
    <mergeCell ref="A32:K32"/>
    <mergeCell ref="A16:A17"/>
    <mergeCell ref="B16:C16"/>
    <mergeCell ref="D16:E16"/>
    <mergeCell ref="F16:G16"/>
    <mergeCell ref="H16:I16"/>
    <mergeCell ref="A23:K23"/>
    <mergeCell ref="B7:C7"/>
    <mergeCell ref="A9:K9"/>
    <mergeCell ref="A10:K10"/>
    <mergeCell ref="A11:K11"/>
    <mergeCell ref="A12:K12"/>
    <mergeCell ref="A14:K14"/>
  </mergeCells>
  <hyperlinks>
    <hyperlink ref="A12" r:id="rId1" xr:uid="{A7368196-509F-4C9B-8179-DB68B66FB9A7}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D86E7-0A10-4730-8030-97FC17AAA67E}">
  <dimension ref="A1:L177"/>
  <sheetViews>
    <sheetView topLeftCell="A56" workbookViewId="0">
      <selection activeCell="B165" sqref="B165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</cols>
  <sheetData>
    <row r="1" spans="1:12" ht="15.75" thickBot="1" x14ac:dyDescent="0.3"/>
    <row r="2" spans="1:12" ht="15.75" thickBot="1" x14ac:dyDescent="0.3">
      <c r="B2" s="191"/>
      <c r="C2" s="191"/>
      <c r="L2" s="127" t="s">
        <v>162</v>
      </c>
    </row>
    <row r="3" spans="1:12" ht="18.75" x14ac:dyDescent="0.3">
      <c r="H3" s="128"/>
      <c r="I3" s="128"/>
      <c r="J3" s="128"/>
      <c r="L3" s="129"/>
    </row>
    <row r="4" spans="1:12" x14ac:dyDescent="0.25">
      <c r="A4" s="191"/>
      <c r="B4" s="191"/>
      <c r="C4" s="191"/>
      <c r="D4" s="191"/>
      <c r="E4" s="191"/>
      <c r="F4" s="191"/>
      <c r="G4" s="191"/>
      <c r="H4" s="191"/>
      <c r="I4" s="191"/>
      <c r="J4" s="191"/>
      <c r="K4" s="191"/>
      <c r="L4" s="191"/>
    </row>
    <row r="5" spans="1:12" x14ac:dyDescent="0.25">
      <c r="A5" s="137"/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</row>
    <row r="6" spans="1:12" x14ac:dyDescent="0.25">
      <c r="A6" s="190" t="s">
        <v>0</v>
      </c>
      <c r="B6" s="190"/>
      <c r="C6" s="190"/>
      <c r="D6" s="190"/>
      <c r="E6" s="190"/>
      <c r="F6" s="190"/>
      <c r="G6" s="190"/>
      <c r="H6" s="190"/>
      <c r="I6" s="190"/>
      <c r="J6" s="190"/>
      <c r="K6" s="190"/>
      <c r="L6" s="190"/>
    </row>
    <row r="7" spans="1:12" x14ac:dyDescent="0.25">
      <c r="A7" s="191" t="s">
        <v>54</v>
      </c>
      <c r="B7" s="191"/>
      <c r="C7" s="191"/>
      <c r="D7" s="191"/>
      <c r="E7" s="191"/>
      <c r="F7" s="191"/>
      <c r="G7" s="191"/>
      <c r="H7" s="191"/>
      <c r="I7" s="191"/>
      <c r="J7" s="191"/>
      <c r="K7" s="191"/>
      <c r="L7" s="191"/>
    </row>
    <row r="8" spans="1:12" x14ac:dyDescent="0.25">
      <c r="A8" s="192" t="s">
        <v>55</v>
      </c>
      <c r="B8" s="191"/>
      <c r="C8" s="191"/>
      <c r="D8" s="191"/>
      <c r="E8" s="191"/>
      <c r="F8" s="191"/>
      <c r="G8" s="191"/>
      <c r="H8" s="191"/>
      <c r="I8" s="191"/>
      <c r="J8" s="191"/>
      <c r="K8" s="191"/>
      <c r="L8" s="191"/>
    </row>
    <row r="10" spans="1:12" ht="15.75" customHeight="1" x14ac:dyDescent="0.25">
      <c r="B10" s="219" t="s">
        <v>182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 x14ac:dyDescent="0.25">
      <c r="A11" s="206" t="s">
        <v>56</v>
      </c>
      <c r="B11" s="220" t="s">
        <v>126</v>
      </c>
      <c r="C11" s="213" t="s">
        <v>109</v>
      </c>
      <c r="D11" s="213"/>
      <c r="E11" s="214" t="s">
        <v>110</v>
      </c>
      <c r="F11" s="214"/>
      <c r="G11" s="214" t="s">
        <v>111</v>
      </c>
      <c r="H11" s="214"/>
      <c r="I11" s="214" t="s">
        <v>112</v>
      </c>
      <c r="J11" s="214"/>
    </row>
    <row r="12" spans="1:12" x14ac:dyDescent="0.25">
      <c r="A12" s="206"/>
      <c r="B12" s="220"/>
      <c r="C12" s="141" t="s">
        <v>127</v>
      </c>
      <c r="D12" s="141" t="s">
        <v>115</v>
      </c>
      <c r="E12" s="141" t="s">
        <v>127</v>
      </c>
      <c r="F12" s="141" t="s">
        <v>115</v>
      </c>
      <c r="G12" s="141" t="s">
        <v>127</v>
      </c>
      <c r="H12" s="141" t="s">
        <v>115</v>
      </c>
      <c r="I12" s="141" t="s">
        <v>127</v>
      </c>
      <c r="J12" s="141" t="s">
        <v>115</v>
      </c>
    </row>
    <row r="13" spans="1:12" x14ac:dyDescent="0.25">
      <c r="A13" s="182">
        <v>1</v>
      </c>
      <c r="B13" s="130" t="s">
        <v>128</v>
      </c>
      <c r="C13" s="183">
        <v>18</v>
      </c>
      <c r="D13" s="183">
        <v>12</v>
      </c>
      <c r="E13" s="183">
        <v>19</v>
      </c>
      <c r="F13" s="183">
        <v>19</v>
      </c>
      <c r="G13" s="183">
        <v>19</v>
      </c>
      <c r="H13" s="183">
        <v>14</v>
      </c>
      <c r="I13" s="183">
        <v>12</v>
      </c>
      <c r="J13" s="183">
        <v>20</v>
      </c>
    </row>
    <row r="14" spans="1:12" x14ac:dyDescent="0.25">
      <c r="A14" s="182">
        <v>2</v>
      </c>
      <c r="B14" s="130" t="s">
        <v>129</v>
      </c>
      <c r="C14" s="183">
        <v>14</v>
      </c>
      <c r="D14" s="183">
        <v>11</v>
      </c>
      <c r="E14" s="183">
        <v>16</v>
      </c>
      <c r="F14" s="183">
        <v>9</v>
      </c>
      <c r="G14" s="183">
        <v>16</v>
      </c>
      <c r="H14" s="183">
        <v>11</v>
      </c>
      <c r="I14" s="183">
        <v>12</v>
      </c>
      <c r="J14" s="183">
        <v>18</v>
      </c>
    </row>
    <row r="15" spans="1:12" x14ac:dyDescent="0.25">
      <c r="A15" s="182">
        <v>3</v>
      </c>
      <c r="B15" s="130" t="s">
        <v>130</v>
      </c>
      <c r="C15" s="183">
        <v>75</v>
      </c>
      <c r="D15" s="183">
        <v>96</v>
      </c>
      <c r="E15" s="183">
        <v>82</v>
      </c>
      <c r="F15" s="183">
        <v>80</v>
      </c>
      <c r="G15" s="183">
        <v>82</v>
      </c>
      <c r="H15" s="183">
        <v>93</v>
      </c>
      <c r="I15" s="183">
        <v>65</v>
      </c>
      <c r="J15" s="183">
        <v>75</v>
      </c>
    </row>
    <row r="16" spans="1:12" x14ac:dyDescent="0.25">
      <c r="A16" s="182">
        <v>4</v>
      </c>
      <c r="B16" s="130" t="s">
        <v>131</v>
      </c>
      <c r="C16" s="183">
        <v>10</v>
      </c>
      <c r="D16" s="183">
        <v>8</v>
      </c>
      <c r="E16" s="183">
        <v>16</v>
      </c>
      <c r="F16" s="183">
        <v>13</v>
      </c>
      <c r="G16" s="183">
        <v>15</v>
      </c>
      <c r="H16" s="183">
        <v>9</v>
      </c>
      <c r="I16" s="183">
        <v>9</v>
      </c>
      <c r="J16" s="183">
        <v>13</v>
      </c>
    </row>
    <row r="17" spans="1:10" ht="24" x14ac:dyDescent="0.25">
      <c r="A17" s="182">
        <v>5</v>
      </c>
      <c r="B17" s="130" t="s">
        <v>183</v>
      </c>
      <c r="C17" s="183">
        <v>0</v>
      </c>
      <c r="D17" s="183">
        <v>0</v>
      </c>
      <c r="E17" s="183">
        <v>0</v>
      </c>
      <c r="F17" s="183">
        <v>0</v>
      </c>
      <c r="G17" s="183">
        <v>0</v>
      </c>
      <c r="H17" s="183">
        <v>0</v>
      </c>
      <c r="I17" s="183">
        <v>3</v>
      </c>
      <c r="J17" s="183">
        <v>0</v>
      </c>
    </row>
    <row r="18" spans="1:10" ht="36" x14ac:dyDescent="0.25">
      <c r="A18" s="182">
        <v>6</v>
      </c>
      <c r="B18" s="130" t="s">
        <v>184</v>
      </c>
      <c r="C18" s="183">
        <v>0</v>
      </c>
      <c r="D18" s="183">
        <v>1</v>
      </c>
      <c r="E18" s="183">
        <v>0</v>
      </c>
      <c r="F18" s="183">
        <v>0</v>
      </c>
      <c r="G18" s="183">
        <v>4</v>
      </c>
      <c r="H18" s="183">
        <v>1</v>
      </c>
      <c r="I18" s="183">
        <v>0</v>
      </c>
      <c r="J18" s="183">
        <v>1</v>
      </c>
    </row>
    <row r="19" spans="1:10" ht="36" x14ac:dyDescent="0.25">
      <c r="A19" s="182">
        <v>7</v>
      </c>
      <c r="B19" s="130" t="s">
        <v>185</v>
      </c>
      <c r="C19" s="183">
        <v>0</v>
      </c>
      <c r="D19" s="183">
        <v>5</v>
      </c>
      <c r="E19" s="183">
        <v>2</v>
      </c>
      <c r="F19" s="183">
        <v>3</v>
      </c>
      <c r="G19" s="183">
        <v>3</v>
      </c>
      <c r="H19" s="183">
        <v>1</v>
      </c>
      <c r="I19" s="183">
        <v>1</v>
      </c>
      <c r="J19" s="183">
        <v>5</v>
      </c>
    </row>
    <row r="20" spans="1:10" x14ac:dyDescent="0.25">
      <c r="A20" s="182">
        <v>8</v>
      </c>
      <c r="B20" s="130" t="s">
        <v>132</v>
      </c>
      <c r="C20" s="183">
        <v>400</v>
      </c>
      <c r="D20" s="183">
        <v>406</v>
      </c>
      <c r="E20" s="183">
        <v>425</v>
      </c>
      <c r="F20" s="183">
        <v>481</v>
      </c>
      <c r="G20" s="183">
        <v>425</v>
      </c>
      <c r="H20" s="183">
        <v>468</v>
      </c>
      <c r="I20" s="183">
        <v>375</v>
      </c>
      <c r="J20" s="183">
        <v>467</v>
      </c>
    </row>
    <row r="21" spans="1:10" x14ac:dyDescent="0.25">
      <c r="A21" s="182">
        <v>9</v>
      </c>
      <c r="B21" s="130" t="s">
        <v>133</v>
      </c>
      <c r="C21" s="183">
        <v>300</v>
      </c>
      <c r="D21" s="183">
        <v>393</v>
      </c>
      <c r="E21" s="183">
        <v>350</v>
      </c>
      <c r="F21" s="183">
        <v>285</v>
      </c>
      <c r="G21" s="183">
        <v>375</v>
      </c>
      <c r="H21" s="183">
        <v>332</v>
      </c>
      <c r="I21" s="183">
        <v>275</v>
      </c>
      <c r="J21" s="183">
        <v>327</v>
      </c>
    </row>
    <row r="22" spans="1:10" x14ac:dyDescent="0.25">
      <c r="A22" s="182">
        <v>10</v>
      </c>
      <c r="B22" s="130" t="s">
        <v>134</v>
      </c>
      <c r="C22" s="183">
        <v>100</v>
      </c>
      <c r="D22" s="183">
        <v>178</v>
      </c>
      <c r="E22" s="183">
        <v>150</v>
      </c>
      <c r="F22" s="183">
        <v>180</v>
      </c>
      <c r="G22" s="183">
        <v>150</v>
      </c>
      <c r="H22" s="183">
        <v>176</v>
      </c>
      <c r="I22" s="183">
        <v>100</v>
      </c>
      <c r="J22" s="183">
        <v>156</v>
      </c>
    </row>
    <row r="23" spans="1:10" x14ac:dyDescent="0.25">
      <c r="A23" s="182">
        <v>11</v>
      </c>
      <c r="B23" s="130" t="s">
        <v>135</v>
      </c>
      <c r="C23" s="183">
        <v>145</v>
      </c>
      <c r="D23" s="183">
        <v>170</v>
      </c>
      <c r="E23" s="183">
        <v>170</v>
      </c>
      <c r="F23" s="183">
        <v>157</v>
      </c>
      <c r="G23" s="183">
        <v>170</v>
      </c>
      <c r="H23" s="183">
        <v>257</v>
      </c>
      <c r="I23" s="183">
        <v>140</v>
      </c>
      <c r="J23" s="183">
        <v>263</v>
      </c>
    </row>
    <row r="24" spans="1:10" x14ac:dyDescent="0.25">
      <c r="A24" s="182">
        <v>12</v>
      </c>
      <c r="B24" s="130" t="s">
        <v>136</v>
      </c>
      <c r="C24" s="183">
        <v>900</v>
      </c>
      <c r="D24" s="183">
        <v>1331</v>
      </c>
      <c r="E24" s="183">
        <v>1075</v>
      </c>
      <c r="F24" s="183">
        <v>1385</v>
      </c>
      <c r="G24" s="183">
        <v>1075</v>
      </c>
      <c r="H24" s="183">
        <v>1092</v>
      </c>
      <c r="I24" s="183">
        <v>850</v>
      </c>
      <c r="J24" s="183">
        <v>1090</v>
      </c>
    </row>
    <row r="25" spans="1:10" x14ac:dyDescent="0.25">
      <c r="A25" s="182">
        <v>13</v>
      </c>
      <c r="B25" s="130" t="s">
        <v>137</v>
      </c>
      <c r="C25" s="183">
        <v>350</v>
      </c>
      <c r="D25" s="183">
        <v>494</v>
      </c>
      <c r="E25" s="183">
        <v>450</v>
      </c>
      <c r="F25" s="183">
        <v>402</v>
      </c>
      <c r="G25" s="183">
        <v>450</v>
      </c>
      <c r="H25" s="183">
        <v>395</v>
      </c>
      <c r="I25" s="183">
        <v>325</v>
      </c>
      <c r="J25" s="183">
        <v>370</v>
      </c>
    </row>
    <row r="26" spans="1:10" x14ac:dyDescent="0.25">
      <c r="A26" s="182">
        <v>14</v>
      </c>
      <c r="B26" s="130" t="s">
        <v>138</v>
      </c>
      <c r="C26" s="183">
        <v>35</v>
      </c>
      <c r="D26" s="183">
        <v>50</v>
      </c>
      <c r="E26" s="183">
        <v>50</v>
      </c>
      <c r="F26" s="183">
        <v>48</v>
      </c>
      <c r="G26" s="183">
        <v>50</v>
      </c>
      <c r="H26" s="183">
        <v>38</v>
      </c>
      <c r="I26" s="183">
        <v>35</v>
      </c>
      <c r="J26" s="183">
        <v>34</v>
      </c>
    </row>
    <row r="27" spans="1:10" ht="24" x14ac:dyDescent="0.25">
      <c r="A27" s="182">
        <v>15</v>
      </c>
      <c r="B27" s="130" t="s">
        <v>139</v>
      </c>
      <c r="C27" s="183">
        <v>10</v>
      </c>
      <c r="D27" s="183">
        <v>22</v>
      </c>
      <c r="E27" s="183">
        <v>22</v>
      </c>
      <c r="F27" s="183">
        <v>18</v>
      </c>
      <c r="G27" s="183">
        <v>23</v>
      </c>
      <c r="H27" s="183">
        <v>22</v>
      </c>
      <c r="I27" s="183">
        <v>10</v>
      </c>
      <c r="J27" s="183">
        <v>20</v>
      </c>
    </row>
    <row r="28" spans="1:10" x14ac:dyDescent="0.25">
      <c r="A28" s="182">
        <v>16</v>
      </c>
      <c r="B28" s="131" t="s">
        <v>140</v>
      </c>
      <c r="C28" s="183">
        <v>75</v>
      </c>
      <c r="D28" s="183">
        <v>117</v>
      </c>
      <c r="E28" s="183">
        <v>105</v>
      </c>
      <c r="F28" s="183">
        <v>94</v>
      </c>
      <c r="G28" s="183">
        <v>105</v>
      </c>
      <c r="H28" s="183">
        <v>81</v>
      </c>
      <c r="I28" s="183">
        <v>80</v>
      </c>
      <c r="J28" s="183">
        <v>66</v>
      </c>
    </row>
    <row r="29" spans="1:10" x14ac:dyDescent="0.25">
      <c r="A29" s="182">
        <v>17</v>
      </c>
      <c r="B29" s="131" t="s">
        <v>141</v>
      </c>
      <c r="C29" s="183">
        <v>4</v>
      </c>
      <c r="D29" s="183">
        <v>6</v>
      </c>
      <c r="E29" s="183">
        <v>6</v>
      </c>
      <c r="F29" s="183">
        <v>3</v>
      </c>
      <c r="G29" s="183">
        <v>6</v>
      </c>
      <c r="H29" s="183">
        <v>5</v>
      </c>
      <c r="I29" s="183">
        <v>2</v>
      </c>
      <c r="J29" s="183">
        <v>4</v>
      </c>
    </row>
    <row r="30" spans="1:10" x14ac:dyDescent="0.25">
      <c r="A30" s="182">
        <v>18</v>
      </c>
      <c r="B30" s="131" t="s">
        <v>142</v>
      </c>
      <c r="C30" s="183">
        <v>58</v>
      </c>
      <c r="D30" s="183">
        <v>94</v>
      </c>
      <c r="E30" s="183">
        <v>67</v>
      </c>
      <c r="F30" s="183">
        <v>76</v>
      </c>
      <c r="G30" s="183">
        <v>67</v>
      </c>
      <c r="H30" s="183">
        <v>74</v>
      </c>
      <c r="I30" s="183">
        <v>45</v>
      </c>
      <c r="J30" s="183">
        <v>73</v>
      </c>
    </row>
    <row r="31" spans="1:10" x14ac:dyDescent="0.25">
      <c r="A31" s="182">
        <v>19</v>
      </c>
      <c r="B31" s="131" t="s">
        <v>143</v>
      </c>
      <c r="C31" s="183">
        <v>5</v>
      </c>
      <c r="D31" s="183">
        <v>16</v>
      </c>
      <c r="E31" s="183">
        <v>11</v>
      </c>
      <c r="F31" s="183">
        <v>15</v>
      </c>
      <c r="G31" s="183">
        <v>11</v>
      </c>
      <c r="H31" s="183">
        <v>15</v>
      </c>
      <c r="I31" s="183">
        <v>5</v>
      </c>
      <c r="J31" s="183">
        <v>11</v>
      </c>
    </row>
    <row r="32" spans="1:10" x14ac:dyDescent="0.25">
      <c r="A32" s="221" t="s">
        <v>144</v>
      </c>
      <c r="B32" s="221"/>
      <c r="C32" s="184">
        <f t="shared" ref="C32:H32" si="0">SUM(C13:C31)</f>
        <v>2499</v>
      </c>
      <c r="D32" s="184">
        <f t="shared" si="0"/>
        <v>3410</v>
      </c>
      <c r="E32" s="184">
        <f>SUM(E13:E31)</f>
        <v>3016</v>
      </c>
      <c r="F32" s="184">
        <f t="shared" si="0"/>
        <v>3268</v>
      </c>
      <c r="G32" s="184">
        <f>SUM(G13:G31)</f>
        <v>3046</v>
      </c>
      <c r="H32" s="184">
        <f t="shared" si="0"/>
        <v>3084</v>
      </c>
      <c r="I32" s="184">
        <f>SUM(I13:I31)</f>
        <v>2344</v>
      </c>
      <c r="J32" s="184">
        <f>SUM(J13:J31)</f>
        <v>3013</v>
      </c>
    </row>
    <row r="33" spans="1:12" x14ac:dyDescent="0.25">
      <c r="A33" s="49"/>
      <c r="B33" s="124"/>
      <c r="C33" s="109"/>
      <c r="D33" s="107"/>
      <c r="E33" s="107"/>
      <c r="F33" s="107"/>
      <c r="G33" s="107"/>
      <c r="H33" s="107"/>
      <c r="I33" s="107"/>
      <c r="J33" s="107"/>
      <c r="K33" s="107"/>
      <c r="L33" s="107"/>
    </row>
    <row r="34" spans="1:12" ht="15.75" customHeight="1" x14ac:dyDescent="0.25">
      <c r="B34" s="219"/>
      <c r="C34" s="219"/>
      <c r="D34" s="219"/>
      <c r="E34" s="219"/>
      <c r="F34" s="219"/>
      <c r="G34" s="219"/>
      <c r="H34" s="219"/>
      <c r="I34" s="219"/>
      <c r="J34" s="219"/>
      <c r="K34" s="219"/>
      <c r="L34" s="219"/>
    </row>
    <row r="35" spans="1:12" ht="15.75" customHeight="1" x14ac:dyDescent="0.25">
      <c r="B35" s="142"/>
      <c r="C35" s="142"/>
      <c r="D35" s="142"/>
      <c r="E35" s="142"/>
      <c r="F35" s="142"/>
      <c r="G35" s="142"/>
      <c r="H35" s="142"/>
      <c r="I35" s="142"/>
      <c r="J35" s="142"/>
      <c r="K35" s="142"/>
      <c r="L35" s="142"/>
    </row>
    <row r="36" spans="1:12" ht="15.75" customHeight="1" x14ac:dyDescent="0.25">
      <c r="B36" s="142"/>
      <c r="C36" s="142"/>
      <c r="D36" s="142"/>
      <c r="E36" s="142"/>
      <c r="F36" s="142"/>
      <c r="G36" s="142"/>
      <c r="H36" s="142"/>
      <c r="I36" s="142"/>
      <c r="J36" s="142"/>
      <c r="K36" s="142"/>
      <c r="L36" s="142"/>
    </row>
    <row r="37" spans="1:12" ht="15.75" customHeight="1" x14ac:dyDescent="0.25">
      <c r="B37" s="142"/>
      <c r="C37" s="142"/>
      <c r="D37" s="142"/>
      <c r="E37" s="142"/>
      <c r="F37" s="142"/>
      <c r="G37" s="142"/>
      <c r="H37" s="142"/>
      <c r="I37" s="142"/>
      <c r="J37" s="142"/>
      <c r="K37" s="142"/>
      <c r="L37" s="142"/>
    </row>
    <row r="38" spans="1:12" ht="15.75" customHeight="1" x14ac:dyDescent="0.25">
      <c r="B38" s="142"/>
      <c r="C38" s="142"/>
      <c r="D38" s="142"/>
      <c r="E38" s="142"/>
      <c r="F38" s="142"/>
      <c r="G38" s="142"/>
      <c r="H38" s="142"/>
      <c r="I38" s="142"/>
      <c r="J38" s="142"/>
      <c r="K38" s="142"/>
      <c r="L38" s="142"/>
    </row>
    <row r="39" spans="1:12" ht="15.75" customHeight="1" x14ac:dyDescent="0.25">
      <c r="B39" s="142"/>
      <c r="C39" s="142"/>
      <c r="D39" s="142"/>
      <c r="E39" s="142"/>
      <c r="F39" s="142"/>
      <c r="G39" s="142"/>
      <c r="H39" s="142"/>
      <c r="I39" s="142"/>
      <c r="J39" s="142"/>
      <c r="K39" s="142"/>
      <c r="L39" s="142"/>
    </row>
    <row r="40" spans="1:12" ht="15.75" customHeight="1" x14ac:dyDescent="0.25">
      <c r="B40" s="142"/>
      <c r="C40" s="142"/>
      <c r="D40" s="142"/>
      <c r="E40" s="142"/>
      <c r="F40" s="142"/>
      <c r="G40" s="142"/>
      <c r="H40" s="142"/>
      <c r="I40" s="142"/>
      <c r="J40" s="142"/>
      <c r="K40" s="142"/>
      <c r="L40" s="142"/>
    </row>
    <row r="41" spans="1:12" ht="15.75" customHeight="1" x14ac:dyDescent="0.25">
      <c r="B41" s="142"/>
      <c r="C41" s="142"/>
      <c r="D41" s="142"/>
      <c r="E41" s="142"/>
      <c r="F41" s="142"/>
      <c r="G41" s="142"/>
      <c r="H41" s="142"/>
      <c r="I41" s="142"/>
      <c r="J41" s="142"/>
      <c r="K41" s="142"/>
      <c r="L41" s="142"/>
    </row>
    <row r="42" spans="1:12" ht="15.75" customHeight="1" x14ac:dyDescent="0.25">
      <c r="B42" s="142"/>
      <c r="C42" s="142"/>
      <c r="D42" s="142"/>
      <c r="E42" s="142"/>
      <c r="F42" s="142"/>
      <c r="G42" s="142"/>
      <c r="H42" s="142"/>
      <c r="I42" s="142"/>
      <c r="J42" s="142"/>
      <c r="K42" s="142"/>
      <c r="L42" s="142"/>
    </row>
    <row r="43" spans="1:12" ht="15.75" customHeight="1" x14ac:dyDescent="0.25">
      <c r="B43" s="142"/>
      <c r="C43" s="142"/>
      <c r="D43" s="142"/>
      <c r="E43" s="142"/>
      <c r="F43" s="142"/>
      <c r="G43" s="142"/>
      <c r="H43" s="142"/>
      <c r="I43" s="142"/>
      <c r="J43" s="142"/>
      <c r="K43" s="142"/>
      <c r="L43" s="142"/>
    </row>
    <row r="44" spans="1:12" ht="15.75" customHeight="1" x14ac:dyDescent="0.25"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</row>
    <row r="45" spans="1:12" ht="15.75" customHeight="1" x14ac:dyDescent="0.25">
      <c r="B45" s="142"/>
      <c r="C45" s="142"/>
      <c r="D45" s="142"/>
      <c r="E45" s="142"/>
      <c r="F45" s="142"/>
      <c r="G45" s="142"/>
      <c r="H45" s="142"/>
      <c r="I45" s="142"/>
      <c r="J45" s="142"/>
      <c r="K45" s="142"/>
      <c r="L45" s="142"/>
    </row>
    <row r="46" spans="1:12" ht="15.75" customHeight="1" x14ac:dyDescent="0.25">
      <c r="B46" s="142"/>
      <c r="C46" s="142"/>
      <c r="D46" s="142"/>
      <c r="E46" s="142"/>
      <c r="F46" s="142"/>
      <c r="G46" s="142"/>
      <c r="H46" s="142"/>
      <c r="I46" s="142"/>
      <c r="J46" s="142"/>
      <c r="K46" s="142"/>
      <c r="L46" s="142"/>
    </row>
    <row r="47" spans="1:12" ht="15.75" customHeight="1" x14ac:dyDescent="0.25">
      <c r="B47" s="142"/>
      <c r="C47" s="142"/>
      <c r="D47" s="142"/>
      <c r="E47" s="142"/>
      <c r="F47" s="142"/>
      <c r="G47" s="142"/>
      <c r="H47" s="142"/>
      <c r="I47" s="142"/>
      <c r="J47" s="142"/>
      <c r="K47" s="142"/>
      <c r="L47" s="142"/>
    </row>
    <row r="48" spans="1:12" ht="15.75" customHeight="1" x14ac:dyDescent="0.25">
      <c r="B48" s="142"/>
      <c r="C48" s="142"/>
      <c r="D48" s="142"/>
      <c r="E48" s="142"/>
      <c r="F48" s="142"/>
      <c r="G48" s="142"/>
      <c r="H48" s="142"/>
      <c r="I48" s="142"/>
      <c r="J48" s="142"/>
      <c r="K48" s="142"/>
      <c r="L48" s="142"/>
    </row>
    <row r="49" spans="1:10" x14ac:dyDescent="0.25">
      <c r="A49" s="206" t="s">
        <v>56</v>
      </c>
      <c r="B49" s="220" t="s">
        <v>126</v>
      </c>
      <c r="C49" s="213" t="s">
        <v>119</v>
      </c>
      <c r="D49" s="213"/>
      <c r="E49" s="214" t="s">
        <v>120</v>
      </c>
      <c r="F49" s="214"/>
      <c r="G49" s="214" t="s">
        <v>89</v>
      </c>
      <c r="H49" s="214"/>
      <c r="I49" s="214" t="s">
        <v>90</v>
      </c>
      <c r="J49" s="214"/>
    </row>
    <row r="50" spans="1:10" x14ac:dyDescent="0.25">
      <c r="A50" s="206"/>
      <c r="B50" s="220"/>
      <c r="C50" s="141" t="s">
        <v>127</v>
      </c>
      <c r="D50" s="141" t="s">
        <v>115</v>
      </c>
      <c r="E50" s="141" t="s">
        <v>127</v>
      </c>
      <c r="F50" s="141" t="s">
        <v>115</v>
      </c>
      <c r="G50" s="141" t="s">
        <v>127</v>
      </c>
      <c r="H50" s="141" t="s">
        <v>115</v>
      </c>
      <c r="I50" s="141" t="s">
        <v>127</v>
      </c>
      <c r="J50" s="141" t="s">
        <v>115</v>
      </c>
    </row>
    <row r="51" spans="1:10" x14ac:dyDescent="0.25">
      <c r="A51" s="182">
        <v>1</v>
      </c>
      <c r="B51" s="130" t="s">
        <v>128</v>
      </c>
      <c r="C51" s="183">
        <v>19</v>
      </c>
      <c r="D51" s="183">
        <v>23</v>
      </c>
      <c r="E51" s="183"/>
      <c r="F51" s="183"/>
      <c r="G51" s="183"/>
      <c r="H51" s="183"/>
      <c r="I51" s="183"/>
      <c r="J51" s="183"/>
    </row>
    <row r="52" spans="1:10" x14ac:dyDescent="0.25">
      <c r="A52" s="182">
        <v>2</v>
      </c>
      <c r="B52" s="130" t="s">
        <v>129</v>
      </c>
      <c r="C52" s="183">
        <v>16</v>
      </c>
      <c r="D52" s="183">
        <v>17</v>
      </c>
      <c r="E52" s="183"/>
      <c r="F52" s="183"/>
      <c r="G52" s="183"/>
      <c r="H52" s="183"/>
      <c r="I52" s="183"/>
      <c r="J52" s="183"/>
    </row>
    <row r="53" spans="1:10" x14ac:dyDescent="0.25">
      <c r="A53" s="182">
        <v>3</v>
      </c>
      <c r="B53" s="130" t="s">
        <v>130</v>
      </c>
      <c r="C53" s="183">
        <v>82</v>
      </c>
      <c r="D53" s="183">
        <v>70</v>
      </c>
      <c r="E53" s="183"/>
      <c r="F53" s="183"/>
      <c r="G53" s="183"/>
      <c r="H53" s="183"/>
      <c r="I53" s="183"/>
      <c r="J53" s="183"/>
    </row>
    <row r="54" spans="1:10" x14ac:dyDescent="0.25">
      <c r="A54" s="182">
        <v>4</v>
      </c>
      <c r="B54" s="130" t="s">
        <v>131</v>
      </c>
      <c r="C54" s="183">
        <v>16</v>
      </c>
      <c r="D54" s="183">
        <v>15</v>
      </c>
      <c r="E54" s="183"/>
      <c r="F54" s="183"/>
      <c r="G54" s="183"/>
      <c r="H54" s="183"/>
      <c r="I54" s="183"/>
      <c r="J54" s="183"/>
    </row>
    <row r="55" spans="1:10" ht="24" x14ac:dyDescent="0.25">
      <c r="A55" s="182">
        <v>5</v>
      </c>
      <c r="B55" s="130" t="s">
        <v>183</v>
      </c>
      <c r="C55" s="183">
        <v>2</v>
      </c>
      <c r="D55" s="183">
        <v>1</v>
      </c>
      <c r="E55" s="183"/>
      <c r="F55" s="183"/>
      <c r="G55" s="183"/>
      <c r="H55" s="183"/>
      <c r="I55" s="183"/>
      <c r="J55" s="183"/>
    </row>
    <row r="56" spans="1:10" ht="36" x14ac:dyDescent="0.25">
      <c r="A56" s="182">
        <v>6</v>
      </c>
      <c r="B56" s="130" t="s">
        <v>184</v>
      </c>
      <c r="C56" s="183">
        <v>4</v>
      </c>
      <c r="D56" s="183">
        <v>0</v>
      </c>
      <c r="E56" s="183"/>
      <c r="F56" s="183"/>
      <c r="G56" s="183"/>
      <c r="H56" s="183"/>
      <c r="I56" s="183"/>
      <c r="J56" s="183"/>
    </row>
    <row r="57" spans="1:10" ht="36" x14ac:dyDescent="0.25">
      <c r="A57" s="182">
        <v>7</v>
      </c>
      <c r="B57" s="130" t="s">
        <v>185</v>
      </c>
      <c r="C57" s="183">
        <v>3</v>
      </c>
      <c r="D57" s="183">
        <v>1</v>
      </c>
      <c r="E57" s="183"/>
      <c r="F57" s="183"/>
      <c r="G57" s="183"/>
      <c r="H57" s="183"/>
      <c r="I57" s="183"/>
      <c r="J57" s="183"/>
    </row>
    <row r="58" spans="1:10" x14ac:dyDescent="0.25">
      <c r="A58" s="182">
        <v>8</v>
      </c>
      <c r="B58" s="130" t="s">
        <v>132</v>
      </c>
      <c r="C58" s="183">
        <v>425</v>
      </c>
      <c r="D58" s="183">
        <v>556</v>
      </c>
      <c r="E58" s="183"/>
      <c r="F58" s="183"/>
      <c r="G58" s="183"/>
      <c r="H58" s="183"/>
      <c r="I58" s="183"/>
      <c r="J58" s="183"/>
    </row>
    <row r="59" spans="1:10" x14ac:dyDescent="0.25">
      <c r="A59" s="182">
        <v>9</v>
      </c>
      <c r="B59" s="130" t="s">
        <v>133</v>
      </c>
      <c r="C59" s="183">
        <v>350</v>
      </c>
      <c r="D59" s="183">
        <v>388</v>
      </c>
      <c r="E59" s="183"/>
      <c r="F59" s="183"/>
      <c r="G59" s="183"/>
      <c r="H59" s="183"/>
      <c r="I59" s="183"/>
      <c r="J59" s="183"/>
    </row>
    <row r="60" spans="1:10" x14ac:dyDescent="0.25">
      <c r="A60" s="182">
        <v>10</v>
      </c>
      <c r="B60" s="130" t="s">
        <v>134</v>
      </c>
      <c r="C60" s="183">
        <v>150</v>
      </c>
      <c r="D60" s="183">
        <v>181</v>
      </c>
      <c r="E60" s="183"/>
      <c r="F60" s="183"/>
      <c r="G60" s="183"/>
      <c r="H60" s="183"/>
      <c r="I60" s="183"/>
      <c r="J60" s="183"/>
    </row>
    <row r="61" spans="1:10" x14ac:dyDescent="0.25">
      <c r="A61" s="182">
        <v>11</v>
      </c>
      <c r="B61" s="130" t="s">
        <v>135</v>
      </c>
      <c r="C61" s="183">
        <v>170</v>
      </c>
      <c r="D61" s="183">
        <v>347</v>
      </c>
      <c r="E61" s="183"/>
      <c r="F61" s="183"/>
      <c r="G61" s="183"/>
      <c r="H61" s="183"/>
      <c r="I61" s="183"/>
      <c r="J61" s="183"/>
    </row>
    <row r="62" spans="1:10" x14ac:dyDescent="0.25">
      <c r="A62" s="182">
        <v>12</v>
      </c>
      <c r="B62" s="130" t="s">
        <v>136</v>
      </c>
      <c r="C62" s="183">
        <v>1075</v>
      </c>
      <c r="D62" s="183">
        <v>1293</v>
      </c>
      <c r="E62" s="183"/>
      <c r="F62" s="183"/>
      <c r="G62" s="183"/>
      <c r="H62" s="183"/>
      <c r="I62" s="183"/>
      <c r="J62" s="183"/>
    </row>
    <row r="63" spans="1:10" x14ac:dyDescent="0.25">
      <c r="A63" s="182">
        <v>13</v>
      </c>
      <c r="B63" s="130" t="s">
        <v>137</v>
      </c>
      <c r="C63" s="183">
        <v>450</v>
      </c>
      <c r="D63" s="183">
        <v>456</v>
      </c>
      <c r="E63" s="183"/>
      <c r="F63" s="183"/>
      <c r="G63" s="183"/>
      <c r="H63" s="183"/>
      <c r="I63" s="183"/>
      <c r="J63" s="183"/>
    </row>
    <row r="64" spans="1:10" x14ac:dyDescent="0.25">
      <c r="A64" s="182">
        <v>14</v>
      </c>
      <c r="B64" s="130" t="s">
        <v>138</v>
      </c>
      <c r="C64" s="183">
        <v>50</v>
      </c>
      <c r="D64" s="183">
        <v>40</v>
      </c>
      <c r="E64" s="183"/>
      <c r="F64" s="183"/>
      <c r="G64" s="183"/>
      <c r="H64" s="183"/>
      <c r="I64" s="183"/>
      <c r="J64" s="183"/>
    </row>
    <row r="65" spans="1:12" ht="24" x14ac:dyDescent="0.25">
      <c r="A65" s="182">
        <v>15</v>
      </c>
      <c r="B65" s="130" t="s">
        <v>139</v>
      </c>
      <c r="C65" s="183">
        <v>22</v>
      </c>
      <c r="D65" s="183">
        <v>20</v>
      </c>
      <c r="E65" s="183"/>
      <c r="F65" s="183"/>
      <c r="G65" s="183"/>
      <c r="H65" s="183"/>
      <c r="I65" s="183"/>
      <c r="J65" s="183"/>
    </row>
    <row r="66" spans="1:12" x14ac:dyDescent="0.25">
      <c r="A66" s="182">
        <v>16</v>
      </c>
      <c r="B66" s="131" t="s">
        <v>140</v>
      </c>
      <c r="C66" s="183">
        <v>80</v>
      </c>
      <c r="D66" s="183">
        <v>34</v>
      </c>
      <c r="E66" s="183"/>
      <c r="F66" s="183"/>
      <c r="G66" s="183"/>
      <c r="H66" s="183"/>
      <c r="I66" s="183"/>
      <c r="J66" s="183"/>
    </row>
    <row r="67" spans="1:12" x14ac:dyDescent="0.25">
      <c r="A67" s="182">
        <v>17</v>
      </c>
      <c r="B67" s="131" t="s">
        <v>141</v>
      </c>
      <c r="C67" s="183">
        <v>6</v>
      </c>
      <c r="D67" s="183">
        <v>5</v>
      </c>
      <c r="E67" s="183"/>
      <c r="F67" s="183"/>
      <c r="G67" s="183"/>
      <c r="H67" s="183"/>
      <c r="I67" s="183"/>
      <c r="J67" s="183"/>
    </row>
    <row r="68" spans="1:12" x14ac:dyDescent="0.25">
      <c r="A68" s="182">
        <v>18</v>
      </c>
      <c r="B68" s="131" t="s">
        <v>142</v>
      </c>
      <c r="C68" s="183">
        <v>67</v>
      </c>
      <c r="D68" s="183">
        <v>96</v>
      </c>
      <c r="E68" s="183"/>
      <c r="F68" s="183"/>
      <c r="G68" s="183"/>
      <c r="H68" s="183"/>
      <c r="I68" s="183"/>
      <c r="J68" s="183"/>
    </row>
    <row r="69" spans="1:12" x14ac:dyDescent="0.25">
      <c r="A69" s="182">
        <v>19</v>
      </c>
      <c r="B69" s="131" t="s">
        <v>143</v>
      </c>
      <c r="C69" s="183">
        <v>11</v>
      </c>
      <c r="D69" s="183">
        <v>14</v>
      </c>
      <c r="E69" s="183"/>
      <c r="F69" s="183"/>
      <c r="G69" s="183"/>
      <c r="H69" s="183"/>
      <c r="I69" s="183"/>
      <c r="J69" s="183"/>
    </row>
    <row r="70" spans="1:12" x14ac:dyDescent="0.25">
      <c r="A70" s="221" t="s">
        <v>144</v>
      </c>
      <c r="B70" s="221"/>
      <c r="C70" s="184">
        <f t="shared" ref="C70:J70" si="1">SUM(C51:C69)</f>
        <v>2998</v>
      </c>
      <c r="D70" s="184">
        <f t="shared" si="1"/>
        <v>3557</v>
      </c>
      <c r="E70" s="184">
        <f>SUM(E51:E69)</f>
        <v>0</v>
      </c>
      <c r="F70" s="184">
        <f t="shared" si="1"/>
        <v>0</v>
      </c>
      <c r="G70" s="184">
        <f>SUM(G51:G69)</f>
        <v>0</v>
      </c>
      <c r="H70" s="184">
        <f t="shared" si="1"/>
        <v>0</v>
      </c>
      <c r="I70" s="184">
        <f>SUM(I51:I69)</f>
        <v>0</v>
      </c>
      <c r="J70" s="184">
        <f t="shared" si="1"/>
        <v>0</v>
      </c>
    </row>
    <row r="71" spans="1:12" x14ac:dyDescent="0.25">
      <c r="A71" s="132"/>
      <c r="B71" s="132"/>
      <c r="C71" s="109"/>
      <c r="D71" s="107"/>
      <c r="E71" s="107"/>
      <c r="F71" s="107"/>
      <c r="G71" s="107"/>
      <c r="H71" s="107"/>
      <c r="I71" s="107"/>
      <c r="J71" s="107"/>
      <c r="K71" s="107"/>
      <c r="L71" s="107"/>
    </row>
    <row r="72" spans="1:12" ht="15.75" hidden="1" customHeight="1" x14ac:dyDescent="0.25">
      <c r="B72" s="219" t="s">
        <v>186</v>
      </c>
      <c r="C72" s="219"/>
      <c r="D72" s="219"/>
      <c r="E72" s="219"/>
      <c r="F72" s="219"/>
      <c r="G72" s="219"/>
      <c r="H72" s="219"/>
      <c r="I72" s="219"/>
      <c r="J72" s="219"/>
      <c r="K72" s="219"/>
      <c r="L72" s="219"/>
    </row>
    <row r="73" spans="1:12" hidden="1" x14ac:dyDescent="0.25">
      <c r="A73" s="206" t="s">
        <v>56</v>
      </c>
      <c r="B73" s="220" t="s">
        <v>126</v>
      </c>
      <c r="C73" s="213" t="s">
        <v>91</v>
      </c>
      <c r="D73" s="213"/>
      <c r="E73" s="214" t="s">
        <v>121</v>
      </c>
      <c r="F73" s="214"/>
      <c r="G73" s="214" t="s">
        <v>122</v>
      </c>
      <c r="H73" s="214"/>
      <c r="I73" s="214" t="s">
        <v>123</v>
      </c>
      <c r="J73" s="214"/>
      <c r="K73" s="222" t="s">
        <v>163</v>
      </c>
      <c r="L73" s="222"/>
    </row>
    <row r="74" spans="1:12" hidden="1" x14ac:dyDescent="0.25">
      <c r="A74" s="206"/>
      <c r="B74" s="220"/>
      <c r="C74" s="141" t="s">
        <v>127</v>
      </c>
      <c r="D74" s="141" t="s">
        <v>115</v>
      </c>
      <c r="E74" s="141" t="s">
        <v>127</v>
      </c>
      <c r="F74" s="141" t="s">
        <v>115</v>
      </c>
      <c r="G74" s="141" t="s">
        <v>127</v>
      </c>
      <c r="H74" s="141" t="s">
        <v>115</v>
      </c>
      <c r="I74" s="141" t="s">
        <v>127</v>
      </c>
      <c r="J74" s="141" t="s">
        <v>115</v>
      </c>
      <c r="K74" s="141" t="s">
        <v>127</v>
      </c>
      <c r="L74" s="141" t="s">
        <v>115</v>
      </c>
    </row>
    <row r="75" spans="1:12" hidden="1" x14ac:dyDescent="0.25">
      <c r="A75" s="182">
        <v>1</v>
      </c>
      <c r="B75" s="130" t="s">
        <v>128</v>
      </c>
      <c r="C75" s="183"/>
      <c r="D75" s="183"/>
      <c r="E75" s="183"/>
      <c r="F75" s="183"/>
      <c r="G75" s="183"/>
      <c r="H75" s="183"/>
      <c r="I75" s="183"/>
      <c r="J75" s="183"/>
      <c r="K75" s="183">
        <f t="shared" ref="K75:L90" si="2">+I75+G75+E75+C75+I51+G51+E51+C51+I13+G13+E13+C13</f>
        <v>87</v>
      </c>
      <c r="L75" s="183">
        <f t="shared" si="2"/>
        <v>88</v>
      </c>
    </row>
    <row r="76" spans="1:12" hidden="1" x14ac:dyDescent="0.25">
      <c r="A76" s="182">
        <v>2</v>
      </c>
      <c r="B76" s="130" t="s">
        <v>129</v>
      </c>
      <c r="C76" s="183"/>
      <c r="D76" s="183"/>
      <c r="E76" s="183"/>
      <c r="F76" s="183"/>
      <c r="G76" s="183"/>
      <c r="H76" s="183"/>
      <c r="I76" s="183"/>
      <c r="J76" s="183"/>
      <c r="K76" s="183">
        <f t="shared" si="2"/>
        <v>74</v>
      </c>
      <c r="L76" s="183">
        <f t="shared" si="2"/>
        <v>66</v>
      </c>
    </row>
    <row r="77" spans="1:12" hidden="1" x14ac:dyDescent="0.25">
      <c r="A77" s="182">
        <v>3</v>
      </c>
      <c r="B77" s="130" t="s">
        <v>130</v>
      </c>
      <c r="C77" s="183"/>
      <c r="D77" s="183"/>
      <c r="E77" s="183"/>
      <c r="F77" s="183"/>
      <c r="G77" s="183"/>
      <c r="H77" s="183"/>
      <c r="I77" s="183"/>
      <c r="J77" s="183"/>
      <c r="K77" s="183">
        <f t="shared" si="2"/>
        <v>386</v>
      </c>
      <c r="L77" s="183">
        <f t="shared" si="2"/>
        <v>414</v>
      </c>
    </row>
    <row r="78" spans="1:12" hidden="1" x14ac:dyDescent="0.25">
      <c r="A78" s="182">
        <v>4</v>
      </c>
      <c r="B78" s="130" t="s">
        <v>131</v>
      </c>
      <c r="C78" s="183"/>
      <c r="D78" s="183"/>
      <c r="E78" s="183"/>
      <c r="F78" s="183"/>
      <c r="G78" s="183"/>
      <c r="H78" s="183"/>
      <c r="I78" s="183"/>
      <c r="J78" s="183"/>
      <c r="K78" s="183">
        <f t="shared" si="2"/>
        <v>66</v>
      </c>
      <c r="L78" s="183">
        <f t="shared" si="2"/>
        <v>58</v>
      </c>
    </row>
    <row r="79" spans="1:12" ht="24" hidden="1" x14ac:dyDescent="0.25">
      <c r="A79" s="182">
        <v>5</v>
      </c>
      <c r="B79" s="130" t="s">
        <v>183</v>
      </c>
      <c r="C79" s="183"/>
      <c r="D79" s="183"/>
      <c r="E79" s="183"/>
      <c r="F79" s="183"/>
      <c r="G79" s="183"/>
      <c r="H79" s="183"/>
      <c r="I79" s="183"/>
      <c r="J79" s="183"/>
      <c r="K79" s="183">
        <f t="shared" si="2"/>
        <v>5</v>
      </c>
      <c r="L79" s="183">
        <f t="shared" si="2"/>
        <v>1</v>
      </c>
    </row>
    <row r="80" spans="1:12" ht="36" hidden="1" x14ac:dyDescent="0.25">
      <c r="A80" s="182">
        <v>6</v>
      </c>
      <c r="B80" s="130" t="s">
        <v>184</v>
      </c>
      <c r="C80" s="183"/>
      <c r="D80" s="183"/>
      <c r="E80" s="183"/>
      <c r="F80" s="183"/>
      <c r="G80" s="183"/>
      <c r="H80" s="183"/>
      <c r="I80" s="183"/>
      <c r="J80" s="183"/>
      <c r="K80" s="183">
        <f t="shared" si="2"/>
        <v>8</v>
      </c>
      <c r="L80" s="183">
        <f t="shared" si="2"/>
        <v>3</v>
      </c>
    </row>
    <row r="81" spans="1:12" ht="36" hidden="1" x14ac:dyDescent="0.25">
      <c r="A81" s="182">
        <v>7</v>
      </c>
      <c r="B81" s="130" t="s">
        <v>185</v>
      </c>
      <c r="C81" s="183"/>
      <c r="D81" s="183"/>
      <c r="E81" s="183"/>
      <c r="F81" s="183"/>
      <c r="G81" s="183"/>
      <c r="H81" s="183"/>
      <c r="I81" s="183"/>
      <c r="J81" s="183"/>
      <c r="K81" s="183">
        <f t="shared" si="2"/>
        <v>9</v>
      </c>
      <c r="L81" s="183">
        <f t="shared" si="2"/>
        <v>15</v>
      </c>
    </row>
    <row r="82" spans="1:12" hidden="1" x14ac:dyDescent="0.25">
      <c r="A82" s="182">
        <v>8</v>
      </c>
      <c r="B82" s="130" t="s">
        <v>132</v>
      </c>
      <c r="C82" s="183"/>
      <c r="D82" s="183"/>
      <c r="E82" s="183"/>
      <c r="F82" s="183"/>
      <c r="G82" s="183"/>
      <c r="H82" s="183"/>
      <c r="I82" s="183"/>
      <c r="J82" s="183"/>
      <c r="K82" s="183">
        <f t="shared" si="2"/>
        <v>2050</v>
      </c>
      <c r="L82" s="183">
        <f t="shared" si="2"/>
        <v>2378</v>
      </c>
    </row>
    <row r="83" spans="1:12" hidden="1" x14ac:dyDescent="0.25">
      <c r="A83" s="182">
        <v>9</v>
      </c>
      <c r="B83" s="130" t="s">
        <v>133</v>
      </c>
      <c r="C83" s="183"/>
      <c r="D83" s="183"/>
      <c r="E83" s="183"/>
      <c r="F83" s="183"/>
      <c r="G83" s="183"/>
      <c r="H83" s="183"/>
      <c r="I83" s="183"/>
      <c r="J83" s="183"/>
      <c r="K83" s="183">
        <f t="shared" si="2"/>
        <v>1650</v>
      </c>
      <c r="L83" s="183">
        <f t="shared" si="2"/>
        <v>1725</v>
      </c>
    </row>
    <row r="84" spans="1:12" hidden="1" x14ac:dyDescent="0.25">
      <c r="A84" s="182">
        <v>10</v>
      </c>
      <c r="B84" s="130" t="s">
        <v>134</v>
      </c>
      <c r="C84" s="183"/>
      <c r="D84" s="183"/>
      <c r="E84" s="183"/>
      <c r="F84" s="183"/>
      <c r="G84" s="183"/>
      <c r="H84" s="183"/>
      <c r="I84" s="183"/>
      <c r="J84" s="183"/>
      <c r="K84" s="183">
        <f t="shared" si="2"/>
        <v>650</v>
      </c>
      <c r="L84" s="183">
        <f t="shared" si="2"/>
        <v>871</v>
      </c>
    </row>
    <row r="85" spans="1:12" hidden="1" x14ac:dyDescent="0.25">
      <c r="A85" s="182">
        <v>11</v>
      </c>
      <c r="B85" s="130" t="s">
        <v>135</v>
      </c>
      <c r="C85" s="183"/>
      <c r="D85" s="183"/>
      <c r="E85" s="183"/>
      <c r="F85" s="183"/>
      <c r="G85" s="183"/>
      <c r="H85" s="183"/>
      <c r="I85" s="183"/>
      <c r="J85" s="183"/>
      <c r="K85" s="183">
        <f t="shared" si="2"/>
        <v>795</v>
      </c>
      <c r="L85" s="183">
        <f t="shared" si="2"/>
        <v>1194</v>
      </c>
    </row>
    <row r="86" spans="1:12" hidden="1" x14ac:dyDescent="0.25">
      <c r="A86" s="182">
        <v>12</v>
      </c>
      <c r="B86" s="130" t="s">
        <v>136</v>
      </c>
      <c r="C86" s="183"/>
      <c r="D86" s="183"/>
      <c r="E86" s="183"/>
      <c r="F86" s="183"/>
      <c r="G86" s="183"/>
      <c r="H86" s="183"/>
      <c r="I86" s="183"/>
      <c r="J86" s="183"/>
      <c r="K86" s="183">
        <f t="shared" si="2"/>
        <v>4975</v>
      </c>
      <c r="L86" s="183">
        <f t="shared" si="2"/>
        <v>6191</v>
      </c>
    </row>
    <row r="87" spans="1:12" hidden="1" x14ac:dyDescent="0.25">
      <c r="A87" s="182">
        <v>13</v>
      </c>
      <c r="B87" s="130" t="s">
        <v>137</v>
      </c>
      <c r="C87" s="183"/>
      <c r="D87" s="183"/>
      <c r="E87" s="183"/>
      <c r="F87" s="183"/>
      <c r="G87" s="183"/>
      <c r="H87" s="183"/>
      <c r="I87" s="183"/>
      <c r="J87" s="183"/>
      <c r="K87" s="183">
        <f t="shared" si="2"/>
        <v>2025</v>
      </c>
      <c r="L87" s="183">
        <f t="shared" si="2"/>
        <v>2117</v>
      </c>
    </row>
    <row r="88" spans="1:12" hidden="1" x14ac:dyDescent="0.25">
      <c r="A88" s="182">
        <v>14</v>
      </c>
      <c r="B88" s="130" t="s">
        <v>138</v>
      </c>
      <c r="C88" s="183"/>
      <c r="D88" s="183"/>
      <c r="E88" s="183"/>
      <c r="F88" s="183"/>
      <c r="G88" s="183"/>
      <c r="H88" s="183"/>
      <c r="I88" s="183"/>
      <c r="J88" s="183"/>
      <c r="K88" s="183">
        <f t="shared" si="2"/>
        <v>220</v>
      </c>
      <c r="L88" s="183">
        <f t="shared" si="2"/>
        <v>210</v>
      </c>
    </row>
    <row r="89" spans="1:12" ht="24" hidden="1" x14ac:dyDescent="0.25">
      <c r="A89" s="182">
        <v>15</v>
      </c>
      <c r="B89" s="130" t="s">
        <v>139</v>
      </c>
      <c r="C89" s="183"/>
      <c r="D89" s="183"/>
      <c r="E89" s="183"/>
      <c r="F89" s="183"/>
      <c r="G89" s="183"/>
      <c r="H89" s="183"/>
      <c r="I89" s="183"/>
      <c r="J89" s="183"/>
      <c r="K89" s="183">
        <f t="shared" si="2"/>
        <v>87</v>
      </c>
      <c r="L89" s="183">
        <f t="shared" si="2"/>
        <v>102</v>
      </c>
    </row>
    <row r="90" spans="1:12" hidden="1" x14ac:dyDescent="0.25">
      <c r="A90" s="182">
        <v>16</v>
      </c>
      <c r="B90" s="131" t="s">
        <v>140</v>
      </c>
      <c r="C90" s="183"/>
      <c r="D90" s="183"/>
      <c r="E90" s="183"/>
      <c r="F90" s="183"/>
      <c r="G90" s="183"/>
      <c r="H90" s="183"/>
      <c r="I90" s="183"/>
      <c r="J90" s="183"/>
      <c r="K90" s="183">
        <f t="shared" si="2"/>
        <v>445</v>
      </c>
      <c r="L90" s="183">
        <f t="shared" si="2"/>
        <v>392</v>
      </c>
    </row>
    <row r="91" spans="1:12" hidden="1" x14ac:dyDescent="0.25">
      <c r="A91" s="182">
        <v>17</v>
      </c>
      <c r="B91" s="131" t="s">
        <v>141</v>
      </c>
      <c r="C91" s="183"/>
      <c r="D91" s="183"/>
      <c r="E91" s="183"/>
      <c r="F91" s="183"/>
      <c r="G91" s="183"/>
      <c r="H91" s="183"/>
      <c r="I91" s="183"/>
      <c r="J91" s="183"/>
      <c r="K91" s="183">
        <f t="shared" ref="K91:L93" si="3">+I91+G91+E91+C91+I67+G67+E67+C67+I29+G29+E29+C29</f>
        <v>24</v>
      </c>
      <c r="L91" s="183">
        <f t="shared" si="3"/>
        <v>23</v>
      </c>
    </row>
    <row r="92" spans="1:12" hidden="1" x14ac:dyDescent="0.25">
      <c r="A92" s="182">
        <v>18</v>
      </c>
      <c r="B92" s="131" t="s">
        <v>142</v>
      </c>
      <c r="C92" s="183"/>
      <c r="D92" s="183"/>
      <c r="E92" s="183"/>
      <c r="F92" s="183"/>
      <c r="G92" s="183"/>
      <c r="H92" s="183"/>
      <c r="I92" s="183"/>
      <c r="J92" s="183"/>
      <c r="K92" s="183">
        <f t="shared" si="3"/>
        <v>304</v>
      </c>
      <c r="L92" s="183">
        <f t="shared" si="3"/>
        <v>413</v>
      </c>
    </row>
    <row r="93" spans="1:12" hidden="1" x14ac:dyDescent="0.25">
      <c r="A93" s="182">
        <v>19</v>
      </c>
      <c r="B93" s="131" t="s">
        <v>143</v>
      </c>
      <c r="C93" s="183"/>
      <c r="D93" s="183"/>
      <c r="E93" s="183"/>
      <c r="F93" s="183"/>
      <c r="G93" s="183"/>
      <c r="H93" s="183"/>
      <c r="I93" s="183"/>
      <c r="J93" s="183"/>
      <c r="K93" s="183">
        <f t="shared" si="3"/>
        <v>43</v>
      </c>
      <c r="L93" s="183">
        <f t="shared" si="3"/>
        <v>71</v>
      </c>
    </row>
    <row r="94" spans="1:12" hidden="1" x14ac:dyDescent="0.25">
      <c r="A94" s="221" t="s">
        <v>145</v>
      </c>
      <c r="B94" s="221"/>
      <c r="C94" s="184">
        <f t="shared" ref="C94:L94" si="4">SUM(C75:C93)</f>
        <v>0</v>
      </c>
      <c r="D94" s="184">
        <f t="shared" si="4"/>
        <v>0</v>
      </c>
      <c r="E94" s="184">
        <f>SUM(E75:E93)</f>
        <v>0</v>
      </c>
      <c r="F94" s="184">
        <f t="shared" si="4"/>
        <v>0</v>
      </c>
      <c r="G94" s="184">
        <f>SUM(G75:G93)</f>
        <v>0</v>
      </c>
      <c r="H94" s="184">
        <f t="shared" si="4"/>
        <v>0</v>
      </c>
      <c r="I94" s="184">
        <f t="shared" si="4"/>
        <v>0</v>
      </c>
      <c r="J94" s="184">
        <f t="shared" si="4"/>
        <v>0</v>
      </c>
      <c r="K94" s="184">
        <f t="shared" si="4"/>
        <v>13903</v>
      </c>
      <c r="L94" s="184">
        <f t="shared" si="4"/>
        <v>16332</v>
      </c>
    </row>
    <row r="95" spans="1:12" hidden="1" x14ac:dyDescent="0.25">
      <c r="A95" s="132"/>
      <c r="B95" s="132"/>
      <c r="C95" s="133"/>
      <c r="D95" s="133"/>
      <c r="E95" s="133"/>
      <c r="F95" s="133"/>
      <c r="G95" s="133"/>
      <c r="H95" s="133"/>
      <c r="I95" s="133"/>
      <c r="J95" s="133"/>
      <c r="K95" s="133"/>
      <c r="L95" s="133"/>
    </row>
    <row r="96" spans="1:12" hidden="1" x14ac:dyDescent="0.25">
      <c r="A96" s="132"/>
      <c r="B96" s="132"/>
      <c r="C96" s="109"/>
      <c r="D96" s="107"/>
      <c r="E96" s="107"/>
      <c r="F96" s="107"/>
      <c r="G96" s="107"/>
      <c r="H96" s="107"/>
      <c r="I96" s="107"/>
      <c r="J96" s="107"/>
      <c r="K96" s="107"/>
      <c r="L96" s="107"/>
    </row>
    <row r="97" spans="1:12" hidden="1" x14ac:dyDescent="0.25">
      <c r="A97" s="132"/>
      <c r="B97" s="132"/>
      <c r="C97" s="109"/>
      <c r="D97" s="107"/>
      <c r="E97" s="107"/>
      <c r="F97" s="107"/>
      <c r="G97" s="107"/>
      <c r="H97" s="107"/>
      <c r="I97" s="107"/>
      <c r="J97" s="107"/>
      <c r="K97" s="107"/>
      <c r="L97" s="107"/>
    </row>
    <row r="98" spans="1:12" hidden="1" x14ac:dyDescent="0.25">
      <c r="A98" s="132"/>
      <c r="B98" s="132"/>
      <c r="C98" s="109"/>
      <c r="D98" s="107"/>
      <c r="E98" s="107"/>
      <c r="F98" s="107"/>
      <c r="G98" s="107"/>
      <c r="H98" s="107"/>
      <c r="I98" s="107"/>
      <c r="J98" s="107"/>
      <c r="K98" s="107"/>
      <c r="L98" s="107"/>
    </row>
    <row r="99" spans="1:12" hidden="1" x14ac:dyDescent="0.25">
      <c r="A99" s="132"/>
      <c r="B99" s="132"/>
      <c r="C99" s="109"/>
      <c r="D99" s="107"/>
      <c r="E99" s="107"/>
      <c r="F99" s="107"/>
      <c r="G99" s="107"/>
      <c r="H99" s="107"/>
      <c r="I99" s="107"/>
      <c r="J99" s="107"/>
      <c r="K99" s="107"/>
      <c r="L99" s="107"/>
    </row>
    <row r="100" spans="1:12" hidden="1" x14ac:dyDescent="0.25">
      <c r="A100" s="132"/>
      <c r="B100" s="132"/>
      <c r="C100" s="109"/>
      <c r="D100" s="107"/>
      <c r="E100" s="107"/>
      <c r="F100" s="107"/>
      <c r="G100" s="107"/>
      <c r="H100" s="107"/>
      <c r="I100" s="107"/>
      <c r="J100" s="107"/>
      <c r="K100" s="107"/>
      <c r="L100" s="107"/>
    </row>
    <row r="101" spans="1:12" hidden="1" x14ac:dyDescent="0.25">
      <c r="A101" s="132"/>
      <c r="B101" s="132"/>
      <c r="C101" s="109"/>
      <c r="D101" s="107"/>
      <c r="E101" s="107"/>
      <c r="F101" s="107"/>
      <c r="G101" s="107"/>
      <c r="H101" s="107"/>
      <c r="I101" s="107"/>
      <c r="J101" s="107"/>
      <c r="K101" s="107"/>
      <c r="L101" s="107"/>
    </row>
    <row r="102" spans="1:12" hidden="1" x14ac:dyDescent="0.25">
      <c r="A102" s="132"/>
      <c r="B102" s="132"/>
      <c r="C102" s="109"/>
      <c r="D102" s="107"/>
      <c r="E102" s="107"/>
      <c r="F102" s="107"/>
      <c r="G102" s="107"/>
      <c r="H102" s="107"/>
      <c r="I102" s="107"/>
      <c r="J102" s="107"/>
      <c r="K102" s="107"/>
      <c r="L102" s="107"/>
    </row>
    <row r="103" spans="1:12" hidden="1" x14ac:dyDescent="0.25">
      <c r="A103" s="132"/>
      <c r="B103" s="132"/>
      <c r="C103" s="109"/>
      <c r="D103" s="107"/>
      <c r="E103" s="107"/>
      <c r="F103" s="107"/>
      <c r="G103" s="107"/>
      <c r="H103" s="107"/>
      <c r="I103" s="107"/>
      <c r="J103" s="107"/>
      <c r="K103" s="107"/>
      <c r="L103" s="107"/>
    </row>
    <row r="104" spans="1:12" hidden="1" x14ac:dyDescent="0.25">
      <c r="A104" s="132"/>
      <c r="B104" s="132"/>
      <c r="C104" s="109"/>
      <c r="D104" s="107"/>
      <c r="E104" s="107"/>
      <c r="F104" s="107"/>
      <c r="G104" s="107"/>
      <c r="H104" s="107"/>
      <c r="I104" s="107"/>
      <c r="J104" s="107"/>
      <c r="K104" s="107"/>
      <c r="L104" s="107"/>
    </row>
    <row r="105" spans="1:12" hidden="1" x14ac:dyDescent="0.25">
      <c r="A105" s="132"/>
      <c r="B105" s="132"/>
      <c r="C105" s="109"/>
      <c r="D105" s="107"/>
      <c r="E105" s="107"/>
      <c r="F105" s="107"/>
      <c r="G105" s="107"/>
      <c r="H105" s="107"/>
      <c r="I105" s="107"/>
      <c r="J105" s="107"/>
      <c r="K105" s="107"/>
      <c r="L105" s="107"/>
    </row>
    <row r="106" spans="1:12" hidden="1" x14ac:dyDescent="0.25">
      <c r="A106" s="132"/>
      <c r="B106" s="132"/>
      <c r="C106" s="109"/>
      <c r="D106" s="107"/>
      <c r="E106" s="107"/>
      <c r="F106" s="107"/>
      <c r="G106" s="107"/>
      <c r="H106" s="107"/>
      <c r="I106" s="107"/>
      <c r="J106" s="107"/>
      <c r="K106" s="107"/>
      <c r="L106" s="107"/>
    </row>
    <row r="107" spans="1:12" hidden="1" x14ac:dyDescent="0.25">
      <c r="A107" s="132"/>
      <c r="B107" s="132"/>
      <c r="C107" s="109"/>
      <c r="D107" s="107"/>
      <c r="E107" s="107"/>
      <c r="F107" s="107"/>
      <c r="G107" s="107"/>
      <c r="H107" s="107"/>
      <c r="I107" s="107"/>
      <c r="J107" s="107"/>
      <c r="K107" s="107"/>
      <c r="L107" s="107"/>
    </row>
    <row r="108" spans="1:12" hidden="1" x14ac:dyDescent="0.25">
      <c r="A108" s="132"/>
      <c r="B108" s="132"/>
      <c r="C108" s="109"/>
      <c r="D108" s="107"/>
      <c r="E108" s="107"/>
      <c r="F108" s="107"/>
      <c r="G108" s="107"/>
      <c r="H108" s="107"/>
      <c r="I108" s="107"/>
      <c r="J108" s="107"/>
      <c r="K108" s="107"/>
      <c r="L108" s="107"/>
    </row>
    <row r="109" spans="1:12" hidden="1" x14ac:dyDescent="0.25">
      <c r="A109" s="132"/>
      <c r="B109" s="132"/>
      <c r="C109" s="109"/>
      <c r="D109" s="107"/>
      <c r="E109" s="107"/>
      <c r="F109" s="107"/>
      <c r="G109" s="107"/>
      <c r="H109" s="107"/>
      <c r="I109" s="107"/>
      <c r="J109" s="107"/>
      <c r="K109" s="107"/>
      <c r="L109" s="107"/>
    </row>
    <row r="110" spans="1:12" hidden="1" x14ac:dyDescent="0.25">
      <c r="A110" s="132"/>
      <c r="B110" s="132"/>
      <c r="C110" s="109"/>
      <c r="D110" s="107"/>
      <c r="E110" s="107"/>
      <c r="F110" s="107"/>
      <c r="G110" s="107"/>
      <c r="H110" s="107"/>
      <c r="I110" s="107"/>
      <c r="J110" s="107"/>
      <c r="K110" s="107"/>
      <c r="L110" s="107"/>
    </row>
    <row r="111" spans="1:12" hidden="1" x14ac:dyDescent="0.25">
      <c r="A111" s="132"/>
      <c r="B111" s="132"/>
      <c r="C111" s="109"/>
      <c r="D111" s="107"/>
      <c r="E111" s="107"/>
      <c r="F111" s="107"/>
      <c r="G111" s="107"/>
      <c r="H111" s="107"/>
      <c r="I111" s="107"/>
      <c r="J111" s="107"/>
      <c r="K111" s="107"/>
      <c r="L111" s="107"/>
    </row>
    <row r="112" spans="1:12" hidden="1" x14ac:dyDescent="0.25">
      <c r="A112" s="132"/>
      <c r="B112" s="132"/>
      <c r="C112" s="109"/>
      <c r="D112" s="107"/>
      <c r="E112" s="107"/>
      <c r="F112" s="107"/>
      <c r="G112" s="107"/>
      <c r="H112" s="107"/>
      <c r="I112" s="107"/>
      <c r="J112" s="107"/>
      <c r="K112" s="107"/>
      <c r="L112" s="107"/>
    </row>
    <row r="113" spans="1:12" hidden="1" x14ac:dyDescent="0.25">
      <c r="A113" s="132"/>
      <c r="B113" s="132"/>
      <c r="C113" s="109"/>
      <c r="D113" s="107"/>
      <c r="E113" s="107"/>
      <c r="F113" s="107"/>
      <c r="G113" s="107"/>
      <c r="H113" s="107"/>
      <c r="I113" s="107"/>
      <c r="J113" s="107"/>
      <c r="K113" s="107"/>
      <c r="L113" s="107"/>
    </row>
    <row r="114" spans="1:12" hidden="1" x14ac:dyDescent="0.25">
      <c r="A114" s="132"/>
      <c r="B114" s="132"/>
      <c r="C114" s="109"/>
      <c r="D114" s="107"/>
      <c r="E114" s="107"/>
      <c r="F114" s="107"/>
      <c r="G114" s="107"/>
      <c r="H114" s="107"/>
      <c r="I114" s="107"/>
      <c r="J114" s="107"/>
      <c r="K114" s="107"/>
      <c r="L114" s="107"/>
    </row>
    <row r="115" spans="1:12" hidden="1" x14ac:dyDescent="0.25">
      <c r="A115" s="132"/>
      <c r="B115" s="132"/>
      <c r="C115" s="109"/>
      <c r="D115" s="107"/>
      <c r="E115" s="107"/>
      <c r="F115" s="107"/>
      <c r="G115" s="107"/>
      <c r="H115" s="107"/>
      <c r="I115" s="107"/>
      <c r="J115" s="107"/>
      <c r="K115" s="107"/>
      <c r="L115" s="107"/>
    </row>
    <row r="116" spans="1:12" hidden="1" x14ac:dyDescent="0.25">
      <c r="A116" s="132"/>
      <c r="B116" s="132"/>
      <c r="C116" s="109"/>
      <c r="D116" s="107"/>
      <c r="E116" s="107"/>
      <c r="F116" s="107"/>
      <c r="G116" s="107"/>
      <c r="H116" s="107"/>
      <c r="I116" s="107"/>
      <c r="J116" s="107"/>
      <c r="K116" s="107"/>
      <c r="L116" s="107"/>
    </row>
    <row r="117" spans="1:12" hidden="1" x14ac:dyDescent="0.25">
      <c r="A117" s="151"/>
      <c r="B117" s="151" t="s">
        <v>156</v>
      </c>
      <c r="C117" s="152"/>
      <c r="D117" s="153"/>
      <c r="E117" s="107"/>
      <c r="F117" s="107"/>
      <c r="G117" s="107"/>
      <c r="H117" s="107"/>
      <c r="I117" s="107"/>
      <c r="J117" s="107"/>
      <c r="K117" s="107"/>
      <c r="L117" s="107"/>
    </row>
    <row r="118" spans="1:12" hidden="1" x14ac:dyDescent="0.25">
      <c r="A118" s="223" t="s">
        <v>56</v>
      </c>
      <c r="B118" s="224" t="s">
        <v>126</v>
      </c>
      <c r="C118" s="226" t="s">
        <v>113</v>
      </c>
      <c r="D118" s="227"/>
      <c r="E118" s="107"/>
      <c r="F118" s="107"/>
      <c r="G118" s="107"/>
      <c r="H118" s="107"/>
      <c r="I118" s="107"/>
      <c r="J118" s="107"/>
      <c r="K118" s="107"/>
      <c r="L118" s="107"/>
    </row>
    <row r="119" spans="1:12" ht="15.75" hidden="1" thickBot="1" x14ac:dyDescent="0.3">
      <c r="A119" s="223"/>
      <c r="B119" s="225"/>
      <c r="C119" s="154" t="s">
        <v>127</v>
      </c>
      <c r="D119" s="155" t="s">
        <v>115</v>
      </c>
      <c r="E119" s="107"/>
      <c r="F119" s="107"/>
      <c r="G119" s="107"/>
      <c r="H119" s="107"/>
      <c r="I119" s="107"/>
      <c r="J119" s="107"/>
      <c r="K119" s="107"/>
      <c r="L119" s="107"/>
    </row>
    <row r="120" spans="1:12" hidden="1" x14ac:dyDescent="0.25">
      <c r="A120" s="156">
        <v>1</v>
      </c>
      <c r="B120" s="157" t="s">
        <v>128</v>
      </c>
      <c r="C120" s="158">
        <f t="shared" ref="C120:D135" si="5">+K13+K51+K75</f>
        <v>87</v>
      </c>
      <c r="D120" s="159">
        <f t="shared" si="5"/>
        <v>88</v>
      </c>
      <c r="E120" s="134"/>
      <c r="F120" s="107"/>
      <c r="G120" s="107"/>
      <c r="H120" s="107"/>
      <c r="I120" s="107"/>
      <c r="J120" s="107"/>
      <c r="K120" s="107"/>
      <c r="L120" s="107"/>
    </row>
    <row r="121" spans="1:12" hidden="1" x14ac:dyDescent="0.25">
      <c r="A121" s="160">
        <v>2</v>
      </c>
      <c r="B121" s="161" t="s">
        <v>129</v>
      </c>
      <c r="C121" s="158">
        <f t="shared" si="5"/>
        <v>74</v>
      </c>
      <c r="D121" s="159">
        <f t="shared" si="5"/>
        <v>66</v>
      </c>
      <c r="E121" s="134"/>
      <c r="F121" s="107"/>
      <c r="G121" s="107"/>
      <c r="H121" s="107"/>
      <c r="I121" s="107"/>
      <c r="J121" s="107"/>
      <c r="K121" s="107"/>
      <c r="L121" s="107"/>
    </row>
    <row r="122" spans="1:12" hidden="1" x14ac:dyDescent="0.25">
      <c r="A122" s="160">
        <v>3</v>
      </c>
      <c r="B122" s="161" t="s">
        <v>130</v>
      </c>
      <c r="C122" s="158">
        <f t="shared" si="5"/>
        <v>386</v>
      </c>
      <c r="D122" s="159">
        <f t="shared" si="5"/>
        <v>414</v>
      </c>
      <c r="E122" s="134"/>
      <c r="F122" s="107"/>
      <c r="G122" s="107"/>
      <c r="H122" s="107"/>
      <c r="I122" s="107"/>
      <c r="J122" s="107"/>
      <c r="K122" s="107"/>
      <c r="L122" s="107"/>
    </row>
    <row r="123" spans="1:12" hidden="1" x14ac:dyDescent="0.25">
      <c r="A123" s="160">
        <v>4</v>
      </c>
      <c r="B123" s="161" t="s">
        <v>131</v>
      </c>
      <c r="C123" s="158">
        <f t="shared" si="5"/>
        <v>66</v>
      </c>
      <c r="D123" s="159">
        <f t="shared" si="5"/>
        <v>58</v>
      </c>
      <c r="E123" s="134"/>
      <c r="F123" s="107"/>
      <c r="G123" s="107"/>
      <c r="H123" s="107"/>
      <c r="I123" s="107"/>
      <c r="J123" s="107"/>
      <c r="K123" s="107"/>
      <c r="L123" s="107"/>
    </row>
    <row r="124" spans="1:12" ht="24" hidden="1" x14ac:dyDescent="0.25">
      <c r="A124" s="160">
        <v>5</v>
      </c>
      <c r="B124" s="161" t="s">
        <v>183</v>
      </c>
      <c r="C124" s="158">
        <f t="shared" si="5"/>
        <v>5</v>
      </c>
      <c r="D124" s="159">
        <f t="shared" si="5"/>
        <v>1</v>
      </c>
      <c r="E124" s="134"/>
      <c r="F124" s="107"/>
      <c r="G124" s="107"/>
      <c r="H124" s="107"/>
      <c r="I124" s="107"/>
      <c r="J124" s="107"/>
      <c r="K124" s="107"/>
      <c r="L124" s="107"/>
    </row>
    <row r="125" spans="1:12" ht="36" hidden="1" x14ac:dyDescent="0.25">
      <c r="A125" s="160">
        <v>6</v>
      </c>
      <c r="B125" s="161" t="s">
        <v>184</v>
      </c>
      <c r="C125" s="158">
        <f t="shared" si="5"/>
        <v>8</v>
      </c>
      <c r="D125" s="159">
        <f t="shared" si="5"/>
        <v>3</v>
      </c>
      <c r="E125" s="134"/>
      <c r="F125" s="107"/>
      <c r="G125" s="107"/>
      <c r="H125" s="107"/>
      <c r="I125" s="107"/>
      <c r="J125" s="107"/>
      <c r="K125" s="107"/>
      <c r="L125" s="107"/>
    </row>
    <row r="126" spans="1:12" ht="36" hidden="1" x14ac:dyDescent="0.25">
      <c r="A126" s="160">
        <v>7</v>
      </c>
      <c r="B126" s="161" t="s">
        <v>185</v>
      </c>
      <c r="C126" s="158">
        <f t="shared" si="5"/>
        <v>9</v>
      </c>
      <c r="D126" s="159">
        <f t="shared" si="5"/>
        <v>15</v>
      </c>
      <c r="E126" s="134"/>
      <c r="F126" s="107"/>
      <c r="G126" s="107"/>
      <c r="H126" s="107"/>
      <c r="I126" s="107"/>
      <c r="J126" s="107"/>
      <c r="K126" s="107"/>
      <c r="L126" s="107"/>
    </row>
    <row r="127" spans="1:12" hidden="1" x14ac:dyDescent="0.25">
      <c r="A127" s="160">
        <v>8</v>
      </c>
      <c r="B127" s="161" t="s">
        <v>132</v>
      </c>
      <c r="C127" s="158">
        <f t="shared" si="5"/>
        <v>2050</v>
      </c>
      <c r="D127" s="159">
        <f t="shared" si="5"/>
        <v>2378</v>
      </c>
      <c r="E127" s="134"/>
      <c r="F127" s="107"/>
      <c r="G127" s="107"/>
      <c r="H127" s="107"/>
      <c r="I127" s="107"/>
      <c r="J127" s="107"/>
      <c r="K127" s="107"/>
      <c r="L127" s="107"/>
    </row>
    <row r="128" spans="1:12" hidden="1" x14ac:dyDescent="0.25">
      <c r="A128" s="160">
        <v>9</v>
      </c>
      <c r="B128" s="161" t="s">
        <v>133</v>
      </c>
      <c r="C128" s="158">
        <f t="shared" si="5"/>
        <v>1650</v>
      </c>
      <c r="D128" s="159">
        <f t="shared" si="5"/>
        <v>1725</v>
      </c>
      <c r="E128" s="134"/>
      <c r="F128" s="107"/>
      <c r="G128" s="107"/>
      <c r="H128" s="107"/>
      <c r="I128" s="107"/>
      <c r="J128" s="107"/>
      <c r="K128" s="107"/>
      <c r="L128" s="107"/>
    </row>
    <row r="129" spans="1:12" hidden="1" x14ac:dyDescent="0.25">
      <c r="A129" s="160">
        <v>10</v>
      </c>
      <c r="B129" s="161" t="s">
        <v>134</v>
      </c>
      <c r="C129" s="158">
        <f t="shared" si="5"/>
        <v>650</v>
      </c>
      <c r="D129" s="159">
        <f t="shared" si="5"/>
        <v>871</v>
      </c>
      <c r="E129" s="134"/>
      <c r="F129" s="107"/>
      <c r="G129" s="107"/>
      <c r="H129" s="107"/>
      <c r="I129" s="107"/>
      <c r="J129" s="107"/>
      <c r="K129" s="107"/>
      <c r="L129" s="107"/>
    </row>
    <row r="130" spans="1:12" hidden="1" x14ac:dyDescent="0.25">
      <c r="A130" s="160">
        <v>11</v>
      </c>
      <c r="B130" s="161" t="s">
        <v>135</v>
      </c>
      <c r="C130" s="158">
        <f t="shared" si="5"/>
        <v>795</v>
      </c>
      <c r="D130" s="159">
        <f t="shared" si="5"/>
        <v>1194</v>
      </c>
      <c r="E130" s="134"/>
      <c r="F130" s="107"/>
      <c r="G130" s="107"/>
      <c r="H130" s="107"/>
      <c r="I130" s="107"/>
      <c r="J130" s="107"/>
      <c r="K130" s="107"/>
      <c r="L130" s="107"/>
    </row>
    <row r="131" spans="1:12" hidden="1" x14ac:dyDescent="0.25">
      <c r="A131" s="160">
        <v>12</v>
      </c>
      <c r="B131" s="161" t="s">
        <v>136</v>
      </c>
      <c r="C131" s="158">
        <f t="shared" si="5"/>
        <v>4975</v>
      </c>
      <c r="D131" s="159">
        <f t="shared" si="5"/>
        <v>6191</v>
      </c>
      <c r="E131" s="134"/>
      <c r="F131" s="107"/>
      <c r="G131" s="107"/>
      <c r="H131" s="107"/>
      <c r="I131" s="107"/>
      <c r="J131" s="107"/>
      <c r="K131" s="107"/>
      <c r="L131" s="107"/>
    </row>
    <row r="132" spans="1:12" hidden="1" x14ac:dyDescent="0.25">
      <c r="A132" s="160">
        <v>13</v>
      </c>
      <c r="B132" s="161" t="s">
        <v>137</v>
      </c>
      <c r="C132" s="158">
        <f t="shared" si="5"/>
        <v>2025</v>
      </c>
      <c r="D132" s="159">
        <f t="shared" si="5"/>
        <v>2117</v>
      </c>
      <c r="E132" s="134"/>
      <c r="F132" s="107"/>
      <c r="G132" s="107"/>
      <c r="H132" s="107"/>
      <c r="I132" s="107"/>
      <c r="J132" s="107"/>
      <c r="K132" s="107"/>
      <c r="L132" s="107"/>
    </row>
    <row r="133" spans="1:12" hidden="1" x14ac:dyDescent="0.25">
      <c r="A133" s="160">
        <v>14</v>
      </c>
      <c r="B133" s="161" t="s">
        <v>138</v>
      </c>
      <c r="C133" s="158">
        <f t="shared" si="5"/>
        <v>220</v>
      </c>
      <c r="D133" s="159">
        <f t="shared" si="5"/>
        <v>210</v>
      </c>
      <c r="E133" s="134"/>
      <c r="F133" s="107"/>
      <c r="G133" s="107"/>
      <c r="H133" s="107"/>
      <c r="I133" s="107"/>
      <c r="J133" s="107"/>
      <c r="K133" s="107"/>
      <c r="L133" s="107"/>
    </row>
    <row r="134" spans="1:12" ht="24" hidden="1" x14ac:dyDescent="0.25">
      <c r="A134" s="160">
        <v>15</v>
      </c>
      <c r="B134" s="161" t="s">
        <v>139</v>
      </c>
      <c r="C134" s="158">
        <f t="shared" si="5"/>
        <v>87</v>
      </c>
      <c r="D134" s="159">
        <f t="shared" si="5"/>
        <v>102</v>
      </c>
      <c r="E134" s="134"/>
      <c r="F134" s="107"/>
      <c r="G134" s="107"/>
      <c r="H134" s="107"/>
      <c r="I134" s="107"/>
      <c r="J134" s="107"/>
      <c r="K134" s="107"/>
      <c r="L134" s="107"/>
    </row>
    <row r="135" spans="1:12" hidden="1" x14ac:dyDescent="0.25">
      <c r="A135" s="160">
        <v>16</v>
      </c>
      <c r="B135" s="162" t="s">
        <v>140</v>
      </c>
      <c r="C135" s="158">
        <f t="shared" si="5"/>
        <v>445</v>
      </c>
      <c r="D135" s="159">
        <f t="shared" si="5"/>
        <v>392</v>
      </c>
      <c r="E135" s="134"/>
      <c r="F135" s="107"/>
      <c r="G135" s="107"/>
      <c r="H135" s="107"/>
      <c r="I135" s="107"/>
      <c r="J135" s="107"/>
      <c r="K135" s="107"/>
      <c r="L135" s="107"/>
    </row>
    <row r="136" spans="1:12" hidden="1" x14ac:dyDescent="0.25">
      <c r="A136" s="160">
        <v>17</v>
      </c>
      <c r="B136" s="162" t="s">
        <v>141</v>
      </c>
      <c r="C136" s="158">
        <f t="shared" ref="C136:D138" si="6">+K29+K67+K91</f>
        <v>24</v>
      </c>
      <c r="D136" s="159">
        <f t="shared" si="6"/>
        <v>23</v>
      </c>
      <c r="E136" s="134"/>
      <c r="F136" s="107"/>
      <c r="G136" s="107"/>
      <c r="H136" s="107"/>
      <c r="I136" s="107"/>
      <c r="J136" s="107"/>
      <c r="K136" s="107"/>
      <c r="L136" s="107"/>
    </row>
    <row r="137" spans="1:12" hidden="1" x14ac:dyDescent="0.25">
      <c r="A137" s="160">
        <v>18</v>
      </c>
      <c r="B137" s="162" t="s">
        <v>142</v>
      </c>
      <c r="C137" s="158">
        <f t="shared" si="6"/>
        <v>304</v>
      </c>
      <c r="D137" s="159">
        <f t="shared" si="6"/>
        <v>413</v>
      </c>
      <c r="E137" s="134"/>
      <c r="F137" s="107"/>
      <c r="G137" s="107"/>
      <c r="H137" s="107"/>
      <c r="I137" s="107"/>
      <c r="J137" s="107"/>
      <c r="K137" s="107"/>
      <c r="L137" s="107"/>
    </row>
    <row r="138" spans="1:12" hidden="1" x14ac:dyDescent="0.25">
      <c r="A138" s="160">
        <v>19</v>
      </c>
      <c r="B138" s="162" t="s">
        <v>143</v>
      </c>
      <c r="C138" s="158">
        <f t="shared" si="6"/>
        <v>43</v>
      </c>
      <c r="D138" s="159">
        <f t="shared" si="6"/>
        <v>71</v>
      </c>
      <c r="E138" s="134"/>
      <c r="F138" s="107"/>
      <c r="G138" s="107"/>
      <c r="H138" s="107"/>
      <c r="I138" s="107"/>
      <c r="J138" s="107"/>
      <c r="K138" s="107"/>
      <c r="L138" s="107"/>
    </row>
    <row r="139" spans="1:12" ht="15.75" hidden="1" thickBot="1" x14ac:dyDescent="0.3">
      <c r="A139" s="228" t="s">
        <v>145</v>
      </c>
      <c r="B139" s="229"/>
      <c r="C139" s="163">
        <f>SUM(C120:C138)</f>
        <v>13903</v>
      </c>
      <c r="D139" s="164">
        <f>SUM(D120:D138)</f>
        <v>16332</v>
      </c>
      <c r="E139" s="107"/>
      <c r="F139" s="107"/>
      <c r="G139" s="107"/>
      <c r="H139" s="107"/>
      <c r="I139" s="107"/>
      <c r="J139" s="107"/>
      <c r="K139" s="107"/>
      <c r="L139" s="107"/>
    </row>
    <row r="140" spans="1:12" hidden="1" x14ac:dyDescent="0.25">
      <c r="A140" s="132"/>
      <c r="B140" s="132"/>
      <c r="C140" s="109"/>
      <c r="D140" s="107"/>
      <c r="E140" s="107"/>
      <c r="F140" s="107"/>
      <c r="G140" s="107"/>
      <c r="H140" s="107"/>
      <c r="I140" s="107"/>
      <c r="J140" s="107"/>
      <c r="K140" s="107"/>
      <c r="L140" s="107"/>
    </row>
    <row r="141" spans="1:12" hidden="1" x14ac:dyDescent="0.25">
      <c r="A141" s="132"/>
      <c r="B141" s="132"/>
      <c r="C141" s="109"/>
      <c r="D141" s="107"/>
      <c r="E141" s="107"/>
      <c r="F141" s="107"/>
      <c r="G141" s="107"/>
      <c r="H141" s="107"/>
      <c r="I141" s="107"/>
      <c r="J141" s="107"/>
      <c r="K141" s="107"/>
      <c r="L141" s="107"/>
    </row>
    <row r="142" spans="1:12" hidden="1" x14ac:dyDescent="0.25">
      <c r="A142" s="132"/>
      <c r="B142" s="132"/>
      <c r="C142" s="109"/>
      <c r="D142" s="107"/>
      <c r="E142" s="107"/>
      <c r="F142" s="107"/>
      <c r="G142" s="107"/>
      <c r="H142" s="107"/>
      <c r="I142" s="107"/>
      <c r="J142" s="107"/>
      <c r="K142" s="107"/>
      <c r="L142" s="107"/>
    </row>
    <row r="143" spans="1:12" hidden="1" x14ac:dyDescent="0.25">
      <c r="A143" s="132"/>
      <c r="B143" s="132"/>
      <c r="C143" s="109"/>
      <c r="D143" s="107"/>
      <c r="E143" s="107"/>
      <c r="F143" s="107"/>
      <c r="G143" s="107"/>
      <c r="H143" s="107"/>
      <c r="I143" s="107"/>
      <c r="J143" s="107"/>
      <c r="K143" s="107"/>
      <c r="L143" s="107"/>
    </row>
    <row r="144" spans="1:12" hidden="1" x14ac:dyDescent="0.25">
      <c r="A144" s="132"/>
      <c r="B144" s="132"/>
      <c r="C144" s="109"/>
      <c r="D144" s="107"/>
      <c r="E144" s="107"/>
      <c r="F144" s="107"/>
      <c r="G144" s="107"/>
      <c r="H144" s="107"/>
      <c r="I144" s="107"/>
      <c r="J144" s="107"/>
      <c r="K144" s="107"/>
      <c r="L144" s="107"/>
    </row>
    <row r="145" spans="1:12" hidden="1" x14ac:dyDescent="0.25">
      <c r="A145" s="132"/>
      <c r="B145" s="132"/>
      <c r="C145" s="109"/>
      <c r="D145" s="107"/>
      <c r="E145" s="107"/>
      <c r="F145" s="107"/>
      <c r="G145" s="107"/>
      <c r="H145" s="107"/>
      <c r="I145" s="107"/>
      <c r="J145" s="107"/>
      <c r="K145" s="107"/>
      <c r="L145" s="107"/>
    </row>
    <row r="146" spans="1:12" hidden="1" x14ac:dyDescent="0.25">
      <c r="A146" s="132"/>
      <c r="B146" s="132"/>
      <c r="C146" s="109"/>
      <c r="D146" s="107"/>
      <c r="E146" s="107"/>
      <c r="F146" s="107"/>
      <c r="G146" s="107"/>
      <c r="H146" s="107"/>
      <c r="I146" s="107"/>
      <c r="J146" s="107"/>
      <c r="K146" s="107"/>
      <c r="L146" s="107"/>
    </row>
    <row r="147" spans="1:12" x14ac:dyDescent="0.25">
      <c r="A147" s="132"/>
      <c r="B147" s="132"/>
      <c r="C147" s="109"/>
      <c r="D147" s="107"/>
      <c r="E147" s="107"/>
      <c r="F147" s="107"/>
      <c r="G147" s="107"/>
      <c r="H147" s="107"/>
      <c r="I147" s="107"/>
      <c r="J147" s="107"/>
      <c r="K147" s="107"/>
      <c r="L147" s="107"/>
    </row>
    <row r="148" spans="1:12" x14ac:dyDescent="0.25">
      <c r="A148" s="132"/>
      <c r="B148" s="132"/>
      <c r="C148" s="109"/>
      <c r="D148" s="107"/>
      <c r="E148" s="107"/>
      <c r="F148" s="107"/>
      <c r="G148" s="107"/>
      <c r="H148" s="107"/>
      <c r="I148" s="107"/>
      <c r="J148" s="107"/>
      <c r="K148" s="107"/>
      <c r="L148" s="107"/>
    </row>
    <row r="149" spans="1:12" x14ac:dyDescent="0.25">
      <c r="A149" s="132"/>
      <c r="B149" s="132"/>
      <c r="C149" s="109"/>
      <c r="D149" s="107"/>
      <c r="E149" s="107"/>
      <c r="F149" s="107"/>
      <c r="G149" s="107"/>
      <c r="H149" s="107"/>
      <c r="I149" s="107"/>
      <c r="J149" s="107"/>
      <c r="K149" s="107"/>
      <c r="L149" s="107"/>
    </row>
    <row r="150" spans="1:12" x14ac:dyDescent="0.25">
      <c r="A150" s="132"/>
      <c r="B150" s="132"/>
      <c r="C150" s="109"/>
      <c r="D150" s="107"/>
      <c r="E150" s="107"/>
      <c r="F150" s="107"/>
      <c r="G150" s="107"/>
      <c r="H150" s="107"/>
      <c r="I150" s="107"/>
      <c r="J150" s="107"/>
      <c r="K150" s="107"/>
      <c r="L150" s="107"/>
    </row>
    <row r="151" spans="1:12" x14ac:dyDescent="0.25">
      <c r="A151" s="132"/>
      <c r="B151" s="132"/>
      <c r="C151" s="109"/>
      <c r="D151" s="107"/>
      <c r="E151" s="107"/>
      <c r="F151" s="107"/>
      <c r="G151" s="107"/>
      <c r="H151" s="107"/>
      <c r="I151" s="107"/>
      <c r="J151" s="107"/>
      <c r="K151" s="107"/>
      <c r="L151" s="107"/>
    </row>
    <row r="152" spans="1:12" x14ac:dyDescent="0.25">
      <c r="A152" s="132"/>
      <c r="B152" s="132"/>
      <c r="C152" s="109"/>
      <c r="D152" s="107"/>
      <c r="E152" s="107"/>
      <c r="F152" s="107"/>
      <c r="G152" s="107"/>
      <c r="H152" s="107"/>
      <c r="I152" s="107"/>
      <c r="J152" s="107"/>
      <c r="K152" s="107"/>
      <c r="L152" s="107"/>
    </row>
    <row r="153" spans="1:12" x14ac:dyDescent="0.25">
      <c r="A153" s="132"/>
      <c r="B153" s="132"/>
      <c r="C153" s="109"/>
      <c r="D153" s="107"/>
      <c r="E153" s="107"/>
      <c r="F153" s="107"/>
      <c r="G153" s="107"/>
      <c r="H153" s="107"/>
      <c r="I153" s="107"/>
      <c r="J153" s="107"/>
      <c r="K153" s="107"/>
      <c r="L153" s="107"/>
    </row>
    <row r="154" spans="1:12" x14ac:dyDescent="0.25">
      <c r="A154" s="132"/>
      <c r="B154" s="132"/>
      <c r="C154" s="109"/>
      <c r="D154" s="107"/>
      <c r="E154" s="107"/>
      <c r="F154" s="107"/>
      <c r="G154" s="107"/>
      <c r="H154" s="107"/>
      <c r="I154" s="107"/>
      <c r="J154" s="107"/>
      <c r="K154" s="107"/>
      <c r="L154" s="107"/>
    </row>
    <row r="155" spans="1:12" x14ac:dyDescent="0.25">
      <c r="A155" s="132"/>
      <c r="B155" s="132"/>
      <c r="C155" s="109"/>
      <c r="D155" s="107"/>
      <c r="E155" s="107"/>
      <c r="F155" s="107"/>
      <c r="G155" s="107"/>
      <c r="H155" s="107"/>
      <c r="I155" s="107"/>
      <c r="J155" s="107"/>
      <c r="K155" s="107"/>
      <c r="L155" s="107"/>
    </row>
    <row r="156" spans="1:12" x14ac:dyDescent="0.25">
      <c r="A156" s="132"/>
      <c r="B156" s="132"/>
      <c r="C156" s="109"/>
      <c r="D156" s="107"/>
      <c r="E156" s="107"/>
      <c r="F156" s="107"/>
      <c r="G156" s="107"/>
      <c r="H156" s="107"/>
      <c r="I156" s="107"/>
      <c r="J156" s="107"/>
      <c r="K156" s="107"/>
      <c r="L156" s="107"/>
    </row>
    <row r="157" spans="1:12" x14ac:dyDescent="0.25">
      <c r="A157" s="132"/>
      <c r="B157" s="132"/>
      <c r="C157" s="109"/>
      <c r="D157" s="107"/>
      <c r="E157" s="107"/>
      <c r="F157" s="107"/>
      <c r="G157" s="107"/>
      <c r="H157" s="107"/>
      <c r="I157" s="107"/>
      <c r="J157" s="107"/>
      <c r="K157" s="107"/>
      <c r="L157" s="107"/>
    </row>
    <row r="158" spans="1:12" x14ac:dyDescent="0.25">
      <c r="A158" s="132"/>
      <c r="B158" s="132"/>
      <c r="C158" s="109"/>
      <c r="D158" s="107"/>
      <c r="E158" s="107"/>
      <c r="F158" s="107"/>
      <c r="G158" s="107"/>
      <c r="H158" s="107"/>
      <c r="I158" s="107"/>
      <c r="J158" s="107"/>
      <c r="K158" s="107"/>
      <c r="L158" s="107"/>
    </row>
    <row r="159" spans="1:12" x14ac:dyDescent="0.25">
      <c r="A159" s="132"/>
      <c r="B159" s="132"/>
      <c r="C159" s="109"/>
      <c r="D159" s="107"/>
      <c r="E159" s="107"/>
      <c r="F159" s="107"/>
      <c r="G159" s="107"/>
      <c r="H159" s="107"/>
      <c r="I159" s="107"/>
      <c r="J159" s="107"/>
      <c r="K159" s="107"/>
      <c r="L159" s="107"/>
    </row>
    <row r="160" spans="1:12" x14ac:dyDescent="0.25">
      <c r="A160" s="132"/>
      <c r="B160" s="132"/>
      <c r="C160" s="109"/>
      <c r="D160" s="107"/>
      <c r="E160" s="107"/>
      <c r="F160" s="107"/>
      <c r="G160" s="107"/>
      <c r="H160" s="107"/>
      <c r="I160" s="107"/>
      <c r="J160" s="107"/>
      <c r="K160" s="107"/>
      <c r="L160" s="107"/>
    </row>
    <row r="161" spans="1:12" x14ac:dyDescent="0.25">
      <c r="A161" s="132"/>
      <c r="B161" s="132"/>
      <c r="C161" s="109"/>
      <c r="D161" s="107"/>
      <c r="E161" s="107"/>
      <c r="F161" s="107"/>
      <c r="G161" s="107"/>
      <c r="H161" s="107"/>
      <c r="I161" s="107"/>
      <c r="J161" s="107"/>
      <c r="K161" s="107"/>
      <c r="L161" s="107"/>
    </row>
    <row r="162" spans="1:12" hidden="1" x14ac:dyDescent="0.25">
      <c r="A162" s="132"/>
      <c r="B162" s="132"/>
      <c r="C162" s="109"/>
      <c r="D162" s="107"/>
      <c r="E162" s="107"/>
      <c r="F162" s="107"/>
      <c r="G162" s="107"/>
      <c r="H162" s="107"/>
      <c r="I162" s="107"/>
      <c r="J162" s="107"/>
      <c r="K162" s="107"/>
      <c r="L162" s="107"/>
    </row>
    <row r="163" spans="1:12" hidden="1" x14ac:dyDescent="0.25">
      <c r="A163" s="132"/>
      <c r="B163" s="132"/>
      <c r="C163" s="109"/>
      <c r="D163" s="107"/>
      <c r="E163" s="107"/>
      <c r="F163" s="107"/>
      <c r="G163" s="107"/>
      <c r="H163" s="107"/>
      <c r="I163" s="107"/>
      <c r="J163" s="107"/>
      <c r="K163" s="107"/>
      <c r="L163" s="107"/>
    </row>
    <row r="164" spans="1:12" x14ac:dyDescent="0.25">
      <c r="A164" s="132"/>
      <c r="B164" s="132"/>
      <c r="C164" s="109"/>
      <c r="D164" s="107"/>
      <c r="E164" s="107"/>
      <c r="F164" s="107"/>
      <c r="G164" s="107"/>
      <c r="H164" s="107"/>
      <c r="I164" s="107"/>
      <c r="J164" s="107"/>
      <c r="K164" s="107"/>
      <c r="L164" s="107"/>
    </row>
    <row r="165" spans="1:12" x14ac:dyDescent="0.25">
      <c r="A165" s="132"/>
      <c r="B165" s="132"/>
      <c r="C165" s="109"/>
      <c r="D165" s="107"/>
      <c r="E165" s="107"/>
      <c r="F165" s="107"/>
      <c r="G165" s="107"/>
      <c r="H165" s="107"/>
      <c r="I165" s="107"/>
      <c r="J165" s="107"/>
      <c r="K165" s="107"/>
      <c r="L165" s="107"/>
    </row>
    <row r="166" spans="1:12" x14ac:dyDescent="0.25">
      <c r="A166" s="132"/>
      <c r="B166" s="132"/>
      <c r="C166" s="109"/>
      <c r="D166" s="107"/>
      <c r="E166" s="107"/>
      <c r="F166" s="107"/>
      <c r="G166" s="107"/>
      <c r="H166" s="107"/>
      <c r="I166" s="107"/>
      <c r="J166" s="107"/>
      <c r="K166" s="107"/>
      <c r="L166" s="107"/>
    </row>
    <row r="167" spans="1:12" x14ac:dyDescent="0.25">
      <c r="A167" s="132"/>
      <c r="B167" s="132"/>
      <c r="C167" s="109"/>
      <c r="D167" s="107"/>
      <c r="E167" s="107"/>
      <c r="F167" s="107"/>
      <c r="G167" s="107"/>
      <c r="H167" s="107"/>
      <c r="I167" s="107"/>
      <c r="J167" s="107"/>
      <c r="K167" s="107"/>
      <c r="L167" s="107"/>
    </row>
    <row r="168" spans="1:12" x14ac:dyDescent="0.25">
      <c r="A168" s="132"/>
      <c r="B168" s="132"/>
      <c r="C168" s="109"/>
      <c r="D168" s="107"/>
      <c r="E168" s="107"/>
      <c r="F168" s="107"/>
      <c r="G168" s="107"/>
      <c r="H168" s="107"/>
      <c r="I168" s="107"/>
      <c r="J168" s="107"/>
      <c r="K168" s="107"/>
      <c r="L168" s="107"/>
    </row>
    <row r="169" spans="1:12" x14ac:dyDescent="0.25">
      <c r="A169" s="132"/>
      <c r="B169" s="132"/>
      <c r="C169" s="109"/>
      <c r="D169" s="107"/>
      <c r="E169" s="107"/>
      <c r="F169" s="107"/>
      <c r="G169" s="107"/>
      <c r="H169" s="107"/>
      <c r="I169" s="107"/>
      <c r="J169" s="107"/>
      <c r="K169" s="107"/>
      <c r="L169" s="107"/>
    </row>
    <row r="170" spans="1:12" x14ac:dyDescent="0.25">
      <c r="A170" s="132"/>
      <c r="B170" s="132"/>
      <c r="C170" s="109"/>
      <c r="D170" s="107"/>
      <c r="E170" s="107"/>
      <c r="F170" s="107"/>
      <c r="G170" s="107"/>
      <c r="H170" s="107"/>
      <c r="I170" s="107"/>
      <c r="J170" s="107"/>
      <c r="K170" s="107"/>
      <c r="L170" s="107"/>
    </row>
    <row r="171" spans="1:12" x14ac:dyDescent="0.25">
      <c r="A171" s="132"/>
      <c r="B171" s="132"/>
      <c r="C171" s="109"/>
      <c r="D171" s="107"/>
      <c r="E171" s="107"/>
      <c r="F171" s="107"/>
      <c r="G171" s="107"/>
      <c r="H171" s="107"/>
      <c r="I171" s="107"/>
      <c r="J171" s="107"/>
      <c r="K171" s="107"/>
      <c r="L171" s="107"/>
    </row>
    <row r="172" spans="1:12" x14ac:dyDescent="0.25">
      <c r="A172" s="132"/>
      <c r="B172" s="132"/>
      <c r="C172" s="109"/>
      <c r="D172" s="107"/>
      <c r="E172" s="107"/>
      <c r="F172" s="107"/>
      <c r="G172" s="107"/>
      <c r="H172" s="107"/>
      <c r="I172" s="107"/>
      <c r="J172" s="107"/>
      <c r="K172" s="107"/>
      <c r="L172" s="107"/>
    </row>
    <row r="174" spans="1:12" x14ac:dyDescent="0.25">
      <c r="B174" s="82" t="s">
        <v>81</v>
      </c>
      <c r="C174" t="s">
        <v>102</v>
      </c>
      <c r="F174" s="49" t="s">
        <v>146</v>
      </c>
      <c r="H174" t="s">
        <v>147</v>
      </c>
    </row>
    <row r="175" spans="1:12" ht="15" customHeight="1" x14ac:dyDescent="0.25">
      <c r="C175" s="197" t="s">
        <v>148</v>
      </c>
      <c r="D175" s="197"/>
      <c r="E175" s="197"/>
      <c r="F175" s="49"/>
      <c r="G175" s="49"/>
      <c r="H175" s="49" t="s">
        <v>149</v>
      </c>
      <c r="I175" s="49"/>
      <c r="J175" s="49"/>
      <c r="K175" s="49"/>
    </row>
    <row r="176" spans="1:12" ht="15" customHeight="1" x14ac:dyDescent="0.25">
      <c r="C176" s="197" t="s">
        <v>150</v>
      </c>
      <c r="D176" s="197"/>
      <c r="E176" s="197"/>
      <c r="F176" s="49"/>
      <c r="G176" s="49"/>
      <c r="H176" s="49" t="s">
        <v>151</v>
      </c>
      <c r="I176" s="49"/>
      <c r="J176" s="49"/>
      <c r="K176" s="49"/>
    </row>
    <row r="177" spans="2:7" x14ac:dyDescent="0.25">
      <c r="B177" s="82" t="s">
        <v>82</v>
      </c>
      <c r="C177" s="49" t="s">
        <v>187</v>
      </c>
      <c r="G177" s="49"/>
    </row>
  </sheetData>
  <mergeCells count="36">
    <mergeCell ref="C176:E176"/>
    <mergeCell ref="A94:B94"/>
    <mergeCell ref="A118:A119"/>
    <mergeCell ref="B118:B119"/>
    <mergeCell ref="C118:D118"/>
    <mergeCell ref="A139:B139"/>
    <mergeCell ref="C175:E175"/>
    <mergeCell ref="A70:B70"/>
    <mergeCell ref="B72:L72"/>
    <mergeCell ref="A73:A74"/>
    <mergeCell ref="B73:B74"/>
    <mergeCell ref="C73:D73"/>
    <mergeCell ref="E73:F73"/>
    <mergeCell ref="G73:H73"/>
    <mergeCell ref="I73:J73"/>
    <mergeCell ref="K73:L73"/>
    <mergeCell ref="A32:B32"/>
    <mergeCell ref="B34:L34"/>
    <mergeCell ref="A49:A50"/>
    <mergeCell ref="B49:B50"/>
    <mergeCell ref="C49:D49"/>
    <mergeCell ref="E49:F49"/>
    <mergeCell ref="G49:H49"/>
    <mergeCell ref="I49:J49"/>
    <mergeCell ref="I11:J11"/>
    <mergeCell ref="B2:C2"/>
    <mergeCell ref="A4:L4"/>
    <mergeCell ref="A6:L6"/>
    <mergeCell ref="A7:L7"/>
    <mergeCell ref="A8:L8"/>
    <mergeCell ref="B10:L10"/>
    <mergeCell ref="A11:A12"/>
    <mergeCell ref="B11:B12"/>
    <mergeCell ref="C11:D11"/>
    <mergeCell ref="E11:F11"/>
    <mergeCell ref="G11:H11"/>
  </mergeCells>
  <hyperlinks>
    <hyperlink ref="A8" r:id="rId1" xr:uid="{E6E78BBE-B2B7-4874-B1C0-6990B949A95C}"/>
  </hyperlinks>
  <pageMargins left="0" right="0" top="0.15748031496062992" bottom="0.15748031496062992" header="0" footer="0"/>
  <pageSetup scale="85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71E34-1195-4F60-8F79-0133B800BFFF}">
  <dimension ref="A1:L175"/>
  <sheetViews>
    <sheetView topLeftCell="A28" workbookViewId="0">
      <selection activeCell="C175" sqref="C175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191"/>
      <c r="C2" s="191"/>
      <c r="L2" s="127" t="s">
        <v>162</v>
      </c>
    </row>
    <row r="3" spans="1:12" ht="18.75" x14ac:dyDescent="0.3">
      <c r="H3" s="128"/>
      <c r="I3" s="128"/>
      <c r="J3" s="128"/>
      <c r="L3" s="129"/>
    </row>
    <row r="4" spans="1:12" x14ac:dyDescent="0.25">
      <c r="A4" s="191"/>
      <c r="B4" s="191"/>
      <c r="C4" s="191"/>
      <c r="D4" s="191"/>
      <c r="E4" s="191"/>
      <c r="F4" s="191"/>
      <c r="G4" s="191"/>
      <c r="H4" s="191"/>
      <c r="I4" s="191"/>
      <c r="J4" s="191"/>
      <c r="K4" s="191"/>
      <c r="L4" s="191"/>
    </row>
    <row r="5" spans="1:12" x14ac:dyDescent="0.25">
      <c r="A5" s="137"/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</row>
    <row r="6" spans="1:12" x14ac:dyDescent="0.25">
      <c r="A6" s="190" t="s">
        <v>0</v>
      </c>
      <c r="B6" s="190"/>
      <c r="C6" s="190"/>
      <c r="D6" s="190"/>
      <c r="E6" s="190"/>
      <c r="F6" s="190"/>
      <c r="G6" s="190"/>
      <c r="H6" s="190"/>
      <c r="I6" s="190"/>
      <c r="J6" s="190"/>
      <c r="K6" s="190"/>
      <c r="L6" s="190"/>
    </row>
    <row r="7" spans="1:12" x14ac:dyDescent="0.25">
      <c r="A7" s="191" t="s">
        <v>54</v>
      </c>
      <c r="B7" s="191"/>
      <c r="C7" s="191"/>
      <c r="D7" s="191"/>
      <c r="E7" s="191"/>
      <c r="F7" s="191"/>
      <c r="G7" s="191"/>
      <c r="H7" s="191"/>
      <c r="I7" s="191"/>
      <c r="J7" s="191"/>
      <c r="K7" s="191"/>
      <c r="L7" s="191"/>
    </row>
    <row r="8" spans="1:12" x14ac:dyDescent="0.25">
      <c r="A8" s="192" t="s">
        <v>55</v>
      </c>
      <c r="B8" s="191"/>
      <c r="C8" s="191"/>
      <c r="D8" s="191"/>
      <c r="E8" s="191"/>
      <c r="F8" s="191"/>
      <c r="G8" s="191"/>
      <c r="H8" s="191"/>
      <c r="I8" s="191"/>
      <c r="J8" s="191"/>
      <c r="K8" s="191"/>
      <c r="L8" s="191"/>
    </row>
    <row r="10" spans="1:12" ht="15.75" customHeight="1" x14ac:dyDescent="0.25">
      <c r="B10" s="219" t="s">
        <v>196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 x14ac:dyDescent="0.25">
      <c r="A11" s="206" t="s">
        <v>56</v>
      </c>
      <c r="B11" s="220" t="s">
        <v>126</v>
      </c>
      <c r="C11" s="213" t="s">
        <v>109</v>
      </c>
      <c r="D11" s="213"/>
      <c r="E11" s="214" t="s">
        <v>110</v>
      </c>
      <c r="F11" s="214"/>
      <c r="G11" s="214" t="s">
        <v>111</v>
      </c>
      <c r="H11" s="214"/>
      <c r="I11" s="214" t="s">
        <v>112</v>
      </c>
      <c r="J11" s="214"/>
    </row>
    <row r="12" spans="1:12" x14ac:dyDescent="0.25">
      <c r="A12" s="206"/>
      <c r="B12" s="220"/>
      <c r="C12" s="141" t="s">
        <v>127</v>
      </c>
      <c r="D12" s="141" t="s">
        <v>115</v>
      </c>
      <c r="E12" s="141" t="s">
        <v>127</v>
      </c>
      <c r="F12" s="141" t="s">
        <v>115</v>
      </c>
      <c r="G12" s="141" t="s">
        <v>127</v>
      </c>
      <c r="H12" s="141" t="s">
        <v>115</v>
      </c>
      <c r="I12" s="141" t="s">
        <v>127</v>
      </c>
      <c r="J12" s="141" t="s">
        <v>115</v>
      </c>
    </row>
    <row r="13" spans="1:12" x14ac:dyDescent="0.25">
      <c r="A13" s="182">
        <v>1</v>
      </c>
      <c r="B13" s="130" t="s">
        <v>128</v>
      </c>
      <c r="C13" s="183">
        <v>18</v>
      </c>
      <c r="D13" s="183">
        <v>12</v>
      </c>
      <c r="E13" s="183">
        <v>19</v>
      </c>
      <c r="F13" s="183">
        <v>19</v>
      </c>
      <c r="G13" s="183">
        <v>19</v>
      </c>
      <c r="H13" s="183">
        <v>14</v>
      </c>
      <c r="I13" s="183">
        <v>12</v>
      </c>
      <c r="J13" s="183">
        <v>20</v>
      </c>
    </row>
    <row r="14" spans="1:12" x14ac:dyDescent="0.25">
      <c r="A14" s="182">
        <v>2</v>
      </c>
      <c r="B14" s="130" t="s">
        <v>129</v>
      </c>
      <c r="C14" s="183">
        <v>14</v>
      </c>
      <c r="D14" s="183">
        <v>11</v>
      </c>
      <c r="E14" s="183">
        <v>16</v>
      </c>
      <c r="F14" s="183">
        <v>9</v>
      </c>
      <c r="G14" s="183">
        <v>16</v>
      </c>
      <c r="H14" s="183">
        <v>11</v>
      </c>
      <c r="I14" s="183">
        <v>12</v>
      </c>
      <c r="J14" s="183">
        <v>18</v>
      </c>
    </row>
    <row r="15" spans="1:12" x14ac:dyDescent="0.25">
      <c r="A15" s="182">
        <v>3</v>
      </c>
      <c r="B15" s="130" t="s">
        <v>130</v>
      </c>
      <c r="C15" s="183">
        <v>75</v>
      </c>
      <c r="D15" s="183">
        <v>96</v>
      </c>
      <c r="E15" s="183">
        <v>82</v>
      </c>
      <c r="F15" s="183">
        <v>80</v>
      </c>
      <c r="G15" s="183">
        <v>82</v>
      </c>
      <c r="H15" s="183">
        <v>93</v>
      </c>
      <c r="I15" s="183">
        <v>65</v>
      </c>
      <c r="J15" s="183">
        <v>75</v>
      </c>
    </row>
    <row r="16" spans="1:12" x14ac:dyDescent="0.25">
      <c r="A16" s="182">
        <v>4</v>
      </c>
      <c r="B16" s="130" t="s">
        <v>131</v>
      </c>
      <c r="C16" s="183">
        <v>10</v>
      </c>
      <c r="D16" s="183">
        <v>8</v>
      </c>
      <c r="E16" s="183">
        <v>16</v>
      </c>
      <c r="F16" s="183">
        <v>13</v>
      </c>
      <c r="G16" s="183">
        <v>15</v>
      </c>
      <c r="H16" s="183">
        <v>9</v>
      </c>
      <c r="I16" s="183">
        <v>9</v>
      </c>
      <c r="J16" s="183">
        <v>13</v>
      </c>
    </row>
    <row r="17" spans="1:10" ht="24" x14ac:dyDescent="0.25">
      <c r="A17" s="182">
        <v>5</v>
      </c>
      <c r="B17" s="130" t="s">
        <v>183</v>
      </c>
      <c r="C17" s="183">
        <v>0</v>
      </c>
      <c r="D17" s="183">
        <v>0</v>
      </c>
      <c r="E17" s="183">
        <v>0</v>
      </c>
      <c r="F17" s="183">
        <v>0</v>
      </c>
      <c r="G17" s="183">
        <v>0</v>
      </c>
      <c r="H17" s="183">
        <v>0</v>
      </c>
      <c r="I17" s="183">
        <v>3</v>
      </c>
      <c r="J17" s="183">
        <v>0</v>
      </c>
    </row>
    <row r="18" spans="1:10" ht="36" x14ac:dyDescent="0.25">
      <c r="A18" s="182">
        <v>6</v>
      </c>
      <c r="B18" s="130" t="s">
        <v>184</v>
      </c>
      <c r="C18" s="183">
        <v>0</v>
      </c>
      <c r="D18" s="183">
        <v>1</v>
      </c>
      <c r="E18" s="183">
        <v>0</v>
      </c>
      <c r="F18" s="183">
        <v>0</v>
      </c>
      <c r="G18" s="183">
        <v>4</v>
      </c>
      <c r="H18" s="183">
        <v>1</v>
      </c>
      <c r="I18" s="183">
        <v>0</v>
      </c>
      <c r="J18" s="183">
        <v>1</v>
      </c>
    </row>
    <row r="19" spans="1:10" ht="36" x14ac:dyDescent="0.25">
      <c r="A19" s="182">
        <v>7</v>
      </c>
      <c r="B19" s="130" t="s">
        <v>185</v>
      </c>
      <c r="C19" s="183">
        <v>0</v>
      </c>
      <c r="D19" s="183">
        <v>5</v>
      </c>
      <c r="E19" s="183">
        <v>2</v>
      </c>
      <c r="F19" s="183">
        <v>3</v>
      </c>
      <c r="G19" s="183">
        <v>3</v>
      </c>
      <c r="H19" s="183">
        <v>1</v>
      </c>
      <c r="I19" s="183">
        <v>1</v>
      </c>
      <c r="J19" s="183">
        <v>5</v>
      </c>
    </row>
    <row r="20" spans="1:10" x14ac:dyDescent="0.25">
      <c r="A20" s="182">
        <v>8</v>
      </c>
      <c r="B20" s="130" t="s">
        <v>132</v>
      </c>
      <c r="C20" s="183">
        <v>400</v>
      </c>
      <c r="D20" s="183">
        <v>406</v>
      </c>
      <c r="E20" s="183">
        <v>425</v>
      </c>
      <c r="F20" s="183">
        <v>481</v>
      </c>
      <c r="G20" s="183">
        <v>425</v>
      </c>
      <c r="H20" s="183">
        <v>468</v>
      </c>
      <c r="I20" s="183">
        <v>375</v>
      </c>
      <c r="J20" s="183">
        <v>467</v>
      </c>
    </row>
    <row r="21" spans="1:10" x14ac:dyDescent="0.25">
      <c r="A21" s="182">
        <v>9</v>
      </c>
      <c r="B21" s="130" t="s">
        <v>133</v>
      </c>
      <c r="C21" s="183">
        <v>300</v>
      </c>
      <c r="D21" s="183">
        <v>393</v>
      </c>
      <c r="E21" s="183">
        <v>350</v>
      </c>
      <c r="F21" s="183">
        <v>285</v>
      </c>
      <c r="G21" s="183">
        <v>375</v>
      </c>
      <c r="H21" s="183">
        <v>332</v>
      </c>
      <c r="I21" s="183">
        <v>275</v>
      </c>
      <c r="J21" s="183">
        <v>327</v>
      </c>
    </row>
    <row r="22" spans="1:10" x14ac:dyDescent="0.25">
      <c r="A22" s="182">
        <v>10</v>
      </c>
      <c r="B22" s="130" t="s">
        <v>134</v>
      </c>
      <c r="C22" s="183">
        <v>100</v>
      </c>
      <c r="D22" s="183">
        <v>178</v>
      </c>
      <c r="E22" s="183">
        <v>150</v>
      </c>
      <c r="F22" s="183">
        <v>180</v>
      </c>
      <c r="G22" s="183">
        <v>150</v>
      </c>
      <c r="H22" s="183">
        <v>176</v>
      </c>
      <c r="I22" s="183">
        <v>100</v>
      </c>
      <c r="J22" s="183">
        <v>156</v>
      </c>
    </row>
    <row r="23" spans="1:10" x14ac:dyDescent="0.25">
      <c r="A23" s="182">
        <v>11</v>
      </c>
      <c r="B23" s="130" t="s">
        <v>135</v>
      </c>
      <c r="C23" s="183">
        <v>145</v>
      </c>
      <c r="D23" s="183">
        <v>170</v>
      </c>
      <c r="E23" s="183">
        <v>170</v>
      </c>
      <c r="F23" s="183">
        <v>157</v>
      </c>
      <c r="G23" s="183">
        <v>170</v>
      </c>
      <c r="H23" s="183">
        <v>257</v>
      </c>
      <c r="I23" s="183">
        <v>140</v>
      </c>
      <c r="J23" s="183">
        <v>263</v>
      </c>
    </row>
    <row r="24" spans="1:10" x14ac:dyDescent="0.25">
      <c r="A24" s="182">
        <v>12</v>
      </c>
      <c r="B24" s="130" t="s">
        <v>136</v>
      </c>
      <c r="C24" s="183">
        <v>900</v>
      </c>
      <c r="D24" s="183">
        <v>1331</v>
      </c>
      <c r="E24" s="183">
        <v>1075</v>
      </c>
      <c r="F24" s="183">
        <v>1385</v>
      </c>
      <c r="G24" s="183">
        <v>1075</v>
      </c>
      <c r="H24" s="183">
        <v>1092</v>
      </c>
      <c r="I24" s="183">
        <v>850</v>
      </c>
      <c r="J24" s="183">
        <v>1090</v>
      </c>
    </row>
    <row r="25" spans="1:10" x14ac:dyDescent="0.25">
      <c r="A25" s="182">
        <v>13</v>
      </c>
      <c r="B25" s="130" t="s">
        <v>137</v>
      </c>
      <c r="C25" s="183">
        <v>350</v>
      </c>
      <c r="D25" s="183">
        <v>494</v>
      </c>
      <c r="E25" s="183">
        <v>450</v>
      </c>
      <c r="F25" s="183">
        <v>402</v>
      </c>
      <c r="G25" s="183">
        <v>450</v>
      </c>
      <c r="H25" s="183">
        <v>395</v>
      </c>
      <c r="I25" s="183">
        <v>325</v>
      </c>
      <c r="J25" s="183">
        <v>370</v>
      </c>
    </row>
    <row r="26" spans="1:10" x14ac:dyDescent="0.25">
      <c r="A26" s="182">
        <v>14</v>
      </c>
      <c r="B26" s="130" t="s">
        <v>138</v>
      </c>
      <c r="C26" s="183">
        <v>35</v>
      </c>
      <c r="D26" s="183">
        <v>50</v>
      </c>
      <c r="E26" s="183">
        <v>50</v>
      </c>
      <c r="F26" s="183">
        <v>48</v>
      </c>
      <c r="G26" s="183">
        <v>50</v>
      </c>
      <c r="H26" s="183">
        <v>38</v>
      </c>
      <c r="I26" s="183">
        <v>35</v>
      </c>
      <c r="J26" s="183">
        <v>34</v>
      </c>
    </row>
    <row r="27" spans="1:10" ht="24" x14ac:dyDescent="0.25">
      <c r="A27" s="182">
        <v>15</v>
      </c>
      <c r="B27" s="130" t="s">
        <v>139</v>
      </c>
      <c r="C27" s="183">
        <v>10</v>
      </c>
      <c r="D27" s="183">
        <v>22</v>
      </c>
      <c r="E27" s="183">
        <v>22</v>
      </c>
      <c r="F27" s="183">
        <v>18</v>
      </c>
      <c r="G27" s="183">
        <v>23</v>
      </c>
      <c r="H27" s="183">
        <v>22</v>
      </c>
      <c r="I27" s="183">
        <v>10</v>
      </c>
      <c r="J27" s="183">
        <v>20</v>
      </c>
    </row>
    <row r="28" spans="1:10" x14ac:dyDescent="0.25">
      <c r="A28" s="182">
        <v>16</v>
      </c>
      <c r="B28" s="131" t="s">
        <v>140</v>
      </c>
      <c r="C28" s="183">
        <v>75</v>
      </c>
      <c r="D28" s="183">
        <v>117</v>
      </c>
      <c r="E28" s="183">
        <v>105</v>
      </c>
      <c r="F28" s="183">
        <v>94</v>
      </c>
      <c r="G28" s="183">
        <v>105</v>
      </c>
      <c r="H28" s="183">
        <v>81</v>
      </c>
      <c r="I28" s="183">
        <v>80</v>
      </c>
      <c r="J28" s="183">
        <v>66</v>
      </c>
    </row>
    <row r="29" spans="1:10" x14ac:dyDescent="0.25">
      <c r="A29" s="182">
        <v>17</v>
      </c>
      <c r="B29" s="131" t="s">
        <v>141</v>
      </c>
      <c r="C29" s="183">
        <v>4</v>
      </c>
      <c r="D29" s="183">
        <v>6</v>
      </c>
      <c r="E29" s="183">
        <v>6</v>
      </c>
      <c r="F29" s="183">
        <v>3</v>
      </c>
      <c r="G29" s="183">
        <v>6</v>
      </c>
      <c r="H29" s="183">
        <v>5</v>
      </c>
      <c r="I29" s="183">
        <v>2</v>
      </c>
      <c r="J29" s="183">
        <v>4</v>
      </c>
    </row>
    <row r="30" spans="1:10" x14ac:dyDescent="0.25">
      <c r="A30" s="182">
        <v>18</v>
      </c>
      <c r="B30" s="131" t="s">
        <v>142</v>
      </c>
      <c r="C30" s="183">
        <v>58</v>
      </c>
      <c r="D30" s="183">
        <v>94</v>
      </c>
      <c r="E30" s="183">
        <v>67</v>
      </c>
      <c r="F30" s="183">
        <v>76</v>
      </c>
      <c r="G30" s="183">
        <v>67</v>
      </c>
      <c r="H30" s="183">
        <v>74</v>
      </c>
      <c r="I30" s="183">
        <v>45</v>
      </c>
      <c r="J30" s="183">
        <v>73</v>
      </c>
    </row>
    <row r="31" spans="1:10" x14ac:dyDescent="0.25">
      <c r="A31" s="182">
        <v>19</v>
      </c>
      <c r="B31" s="131" t="s">
        <v>143</v>
      </c>
      <c r="C31" s="183">
        <v>5</v>
      </c>
      <c r="D31" s="183">
        <v>16</v>
      </c>
      <c r="E31" s="183">
        <v>11</v>
      </c>
      <c r="F31" s="183">
        <v>15</v>
      </c>
      <c r="G31" s="183">
        <v>11</v>
      </c>
      <c r="H31" s="183">
        <v>15</v>
      </c>
      <c r="I31" s="183">
        <v>5</v>
      </c>
      <c r="J31" s="183">
        <v>11</v>
      </c>
    </row>
    <row r="32" spans="1:10" x14ac:dyDescent="0.25">
      <c r="A32" s="221" t="s">
        <v>144</v>
      </c>
      <c r="B32" s="221"/>
      <c r="C32" s="184">
        <f t="shared" ref="C32:H32" si="0">SUM(C13:C31)</f>
        <v>2499</v>
      </c>
      <c r="D32" s="184">
        <f t="shared" si="0"/>
        <v>3410</v>
      </c>
      <c r="E32" s="184">
        <f>SUM(E13:E31)</f>
        <v>3016</v>
      </c>
      <c r="F32" s="184">
        <f t="shared" si="0"/>
        <v>3268</v>
      </c>
      <c r="G32" s="184">
        <f>SUM(G13:G31)</f>
        <v>3046</v>
      </c>
      <c r="H32" s="184">
        <f t="shared" si="0"/>
        <v>3084</v>
      </c>
      <c r="I32" s="184">
        <f>SUM(I13:I31)</f>
        <v>2344</v>
      </c>
      <c r="J32" s="184">
        <f>SUM(J13:J31)</f>
        <v>3013</v>
      </c>
    </row>
    <row r="33" spans="1:12" x14ac:dyDescent="0.25">
      <c r="A33" s="49"/>
      <c r="B33" s="124"/>
      <c r="C33" s="109"/>
      <c r="D33" s="107"/>
      <c r="E33" s="107"/>
      <c r="F33" s="107"/>
      <c r="G33" s="107"/>
      <c r="H33" s="107"/>
      <c r="I33" s="107"/>
      <c r="J33" s="107"/>
      <c r="K33" s="107"/>
      <c r="L33" s="107"/>
    </row>
    <row r="34" spans="1:12" x14ac:dyDescent="0.25">
      <c r="A34" s="49"/>
      <c r="B34" s="124"/>
      <c r="C34" s="109"/>
      <c r="D34" s="107"/>
      <c r="E34" s="107"/>
      <c r="F34" s="107"/>
      <c r="G34" s="107"/>
      <c r="H34" s="107"/>
      <c r="I34" s="107"/>
      <c r="J34" s="107"/>
      <c r="K34" s="107"/>
      <c r="L34" s="107"/>
    </row>
    <row r="35" spans="1:12" x14ac:dyDescent="0.25">
      <c r="A35" s="49"/>
      <c r="B35" s="124"/>
      <c r="C35" s="109"/>
      <c r="D35" s="107"/>
      <c r="E35" s="107"/>
      <c r="F35" s="107"/>
      <c r="G35" s="107"/>
      <c r="H35" s="107"/>
      <c r="I35" s="107"/>
      <c r="J35" s="107"/>
      <c r="K35" s="107"/>
      <c r="L35" s="107"/>
    </row>
    <row r="36" spans="1:12" x14ac:dyDescent="0.25">
      <c r="A36" s="49"/>
      <c r="B36" s="124"/>
      <c r="C36" s="109"/>
      <c r="D36" s="107"/>
      <c r="E36" s="107"/>
      <c r="F36" s="107"/>
      <c r="G36" s="107"/>
      <c r="H36" s="107"/>
      <c r="I36" s="107"/>
      <c r="J36" s="107"/>
      <c r="K36" s="107"/>
      <c r="L36" s="107"/>
    </row>
    <row r="37" spans="1:12" x14ac:dyDescent="0.25">
      <c r="A37" s="49"/>
      <c r="B37" s="124"/>
      <c r="C37" s="109"/>
      <c r="D37" s="107"/>
      <c r="E37" s="107"/>
      <c r="F37" s="107"/>
      <c r="G37" s="107"/>
      <c r="H37" s="107"/>
      <c r="I37" s="107"/>
      <c r="J37" s="107"/>
      <c r="K37" s="107"/>
      <c r="L37" s="107"/>
    </row>
    <row r="38" spans="1:12" x14ac:dyDescent="0.25">
      <c r="A38" s="49"/>
      <c r="B38" s="124"/>
      <c r="C38" s="109"/>
      <c r="D38" s="107"/>
      <c r="E38" s="107"/>
      <c r="F38" s="107"/>
      <c r="G38" s="107"/>
      <c r="H38" s="107"/>
      <c r="I38" s="107"/>
      <c r="J38" s="107"/>
      <c r="K38" s="107"/>
      <c r="L38" s="107"/>
    </row>
    <row r="39" spans="1:12" x14ac:dyDescent="0.25">
      <c r="A39" s="49"/>
      <c r="B39" s="124"/>
      <c r="C39" s="109"/>
      <c r="D39" s="107"/>
      <c r="E39" s="107"/>
      <c r="F39" s="107"/>
      <c r="G39" s="107"/>
      <c r="H39" s="107"/>
      <c r="I39" s="107"/>
      <c r="J39" s="107"/>
      <c r="K39" s="107"/>
      <c r="L39" s="107"/>
    </row>
    <row r="40" spans="1:12" x14ac:dyDescent="0.25">
      <c r="A40" s="49"/>
      <c r="B40" s="124"/>
      <c r="C40" s="109"/>
      <c r="D40" s="107"/>
      <c r="E40" s="107"/>
      <c r="F40" s="107"/>
      <c r="G40" s="107"/>
      <c r="H40" s="107"/>
      <c r="I40" s="107"/>
      <c r="J40" s="107"/>
      <c r="K40" s="107"/>
      <c r="L40" s="107"/>
    </row>
    <row r="41" spans="1:12" x14ac:dyDescent="0.25">
      <c r="A41" s="49"/>
      <c r="B41" s="124"/>
      <c r="C41" s="109"/>
      <c r="D41" s="107"/>
      <c r="E41" s="107"/>
      <c r="F41" s="107"/>
      <c r="G41" s="107"/>
      <c r="H41" s="107"/>
      <c r="I41" s="107"/>
      <c r="J41" s="107"/>
      <c r="K41" s="107"/>
      <c r="L41" s="107"/>
    </row>
    <row r="42" spans="1:12" x14ac:dyDescent="0.25">
      <c r="A42" s="49"/>
      <c r="B42" s="124"/>
      <c r="C42" s="109"/>
      <c r="D42" s="107"/>
      <c r="E42" s="107"/>
      <c r="F42" s="107"/>
      <c r="G42" s="107"/>
      <c r="H42" s="107"/>
      <c r="I42" s="107"/>
      <c r="J42" s="107"/>
      <c r="K42" s="107"/>
      <c r="L42" s="107"/>
    </row>
    <row r="43" spans="1:12" x14ac:dyDescent="0.25">
      <c r="A43" s="49"/>
      <c r="B43" s="124"/>
      <c r="C43" s="109"/>
      <c r="D43" s="107"/>
      <c r="E43" s="107"/>
      <c r="F43" s="107"/>
      <c r="G43" s="107"/>
      <c r="H43" s="107"/>
      <c r="I43" s="107"/>
      <c r="J43" s="107"/>
      <c r="K43" s="107"/>
      <c r="L43" s="107"/>
    </row>
    <row r="44" spans="1:12" x14ac:dyDescent="0.25">
      <c r="A44" s="49"/>
      <c r="B44" s="124"/>
      <c r="C44" s="109"/>
      <c r="D44" s="107"/>
      <c r="E44" s="107"/>
      <c r="F44" s="107"/>
      <c r="G44" s="107"/>
      <c r="H44" s="107"/>
      <c r="I44" s="107"/>
      <c r="J44" s="107"/>
      <c r="K44" s="107"/>
      <c r="L44" s="107"/>
    </row>
    <row r="45" spans="1:12" x14ac:dyDescent="0.25">
      <c r="A45" s="49"/>
      <c r="B45" s="124"/>
      <c r="C45" s="109"/>
      <c r="D45" s="107"/>
      <c r="E45" s="107"/>
      <c r="F45" s="107"/>
      <c r="G45" s="107"/>
      <c r="H45" s="107"/>
      <c r="I45" s="107"/>
      <c r="J45" s="107"/>
      <c r="K45" s="107"/>
      <c r="L45" s="107"/>
    </row>
    <row r="46" spans="1:12" x14ac:dyDescent="0.25">
      <c r="A46" s="49"/>
      <c r="B46" s="124"/>
      <c r="C46" s="109"/>
      <c r="D46" s="107"/>
      <c r="E46" s="107"/>
      <c r="F46" s="107"/>
      <c r="G46" s="107"/>
      <c r="H46" s="107"/>
      <c r="I46" s="107"/>
      <c r="J46" s="107"/>
      <c r="K46" s="107"/>
      <c r="L46" s="107"/>
    </row>
    <row r="47" spans="1:12" x14ac:dyDescent="0.25">
      <c r="A47" s="49"/>
      <c r="B47" s="124"/>
      <c r="C47" s="109"/>
      <c r="D47" s="107"/>
      <c r="E47" s="107"/>
      <c r="F47" s="107"/>
      <c r="G47" s="107"/>
      <c r="H47" s="107"/>
      <c r="I47" s="107"/>
      <c r="J47" s="107"/>
      <c r="K47" s="107"/>
      <c r="L47" s="107"/>
    </row>
    <row r="48" spans="1:12" x14ac:dyDescent="0.25">
      <c r="A48" s="49"/>
      <c r="B48" s="124"/>
      <c r="C48" s="109"/>
      <c r="D48" s="107"/>
      <c r="E48" s="107"/>
      <c r="F48" s="107"/>
      <c r="G48" s="107"/>
      <c r="H48" s="107"/>
      <c r="I48" s="107"/>
      <c r="J48" s="107"/>
      <c r="K48" s="107"/>
      <c r="L48" s="107"/>
    </row>
    <row r="49" spans="1:12" ht="15.75" customHeight="1" x14ac:dyDescent="0.25">
      <c r="B49" s="219" t="s">
        <v>196</v>
      </c>
      <c r="C49" s="219"/>
      <c r="D49" s="219"/>
      <c r="E49" s="219"/>
      <c r="F49" s="219"/>
      <c r="G49" s="219"/>
      <c r="H49" s="219"/>
      <c r="I49" s="219"/>
      <c r="J49" s="219"/>
      <c r="K49" s="219"/>
      <c r="L49" s="219"/>
    </row>
    <row r="50" spans="1:12" x14ac:dyDescent="0.25">
      <c r="A50" s="206" t="s">
        <v>56</v>
      </c>
      <c r="B50" s="220" t="s">
        <v>126</v>
      </c>
      <c r="C50" s="213" t="s">
        <v>119</v>
      </c>
      <c r="D50" s="213"/>
      <c r="E50" s="214" t="s">
        <v>120</v>
      </c>
      <c r="F50" s="214"/>
      <c r="G50" s="214" t="s">
        <v>89</v>
      </c>
      <c r="H50" s="214"/>
      <c r="I50" s="214" t="s">
        <v>90</v>
      </c>
      <c r="J50" s="214"/>
    </row>
    <row r="51" spans="1:12" x14ac:dyDescent="0.25">
      <c r="A51" s="206"/>
      <c r="B51" s="220"/>
      <c r="C51" s="141" t="s">
        <v>127</v>
      </c>
      <c r="D51" s="141" t="s">
        <v>115</v>
      </c>
      <c r="E51" s="141" t="s">
        <v>127</v>
      </c>
      <c r="F51" s="141" t="s">
        <v>115</v>
      </c>
      <c r="G51" s="141" t="s">
        <v>127</v>
      </c>
      <c r="H51" s="141" t="s">
        <v>115</v>
      </c>
      <c r="I51" s="141" t="s">
        <v>127</v>
      </c>
      <c r="J51" s="141" t="s">
        <v>115</v>
      </c>
    </row>
    <row r="52" spans="1:12" x14ac:dyDescent="0.25">
      <c r="A52" s="182">
        <v>1</v>
      </c>
      <c r="B52" s="130" t="s">
        <v>128</v>
      </c>
      <c r="C52" s="183">
        <v>19</v>
      </c>
      <c r="D52" s="183">
        <v>23</v>
      </c>
      <c r="E52" s="183">
        <v>19</v>
      </c>
      <c r="F52" s="183">
        <v>20</v>
      </c>
      <c r="G52" s="183"/>
      <c r="H52" s="183"/>
      <c r="I52" s="183"/>
      <c r="J52" s="183"/>
    </row>
    <row r="53" spans="1:12" x14ac:dyDescent="0.25">
      <c r="A53" s="182">
        <v>2</v>
      </c>
      <c r="B53" s="130" t="s">
        <v>129</v>
      </c>
      <c r="C53" s="183">
        <v>16</v>
      </c>
      <c r="D53" s="183">
        <v>17</v>
      </c>
      <c r="E53" s="183">
        <v>16</v>
      </c>
      <c r="F53" s="183">
        <v>25</v>
      </c>
      <c r="G53" s="183"/>
      <c r="H53" s="183"/>
      <c r="I53" s="183"/>
      <c r="J53" s="183"/>
    </row>
    <row r="54" spans="1:12" x14ac:dyDescent="0.25">
      <c r="A54" s="182">
        <v>3</v>
      </c>
      <c r="B54" s="130" t="s">
        <v>130</v>
      </c>
      <c r="C54" s="183">
        <v>82</v>
      </c>
      <c r="D54" s="183">
        <v>70</v>
      </c>
      <c r="E54" s="183">
        <v>82</v>
      </c>
      <c r="F54" s="183">
        <v>72</v>
      </c>
      <c r="G54" s="183"/>
      <c r="H54" s="183"/>
      <c r="I54" s="183"/>
      <c r="J54" s="183"/>
    </row>
    <row r="55" spans="1:12" x14ac:dyDescent="0.25">
      <c r="A55" s="182">
        <v>4</v>
      </c>
      <c r="B55" s="130" t="s">
        <v>131</v>
      </c>
      <c r="C55" s="183">
        <v>16</v>
      </c>
      <c r="D55" s="183">
        <v>15</v>
      </c>
      <c r="E55" s="183">
        <v>15</v>
      </c>
      <c r="F55" s="183">
        <v>12</v>
      </c>
      <c r="G55" s="183"/>
      <c r="H55" s="183"/>
      <c r="I55" s="183"/>
      <c r="J55" s="183"/>
    </row>
    <row r="56" spans="1:12" ht="24" x14ac:dyDescent="0.25">
      <c r="A56" s="182">
        <v>5</v>
      </c>
      <c r="B56" s="130" t="s">
        <v>183</v>
      </c>
      <c r="C56" s="183">
        <v>2</v>
      </c>
      <c r="D56" s="183">
        <v>1</v>
      </c>
      <c r="E56" s="183">
        <v>2</v>
      </c>
      <c r="F56" s="183">
        <v>0</v>
      </c>
      <c r="G56" s="183"/>
      <c r="H56" s="183"/>
      <c r="I56" s="183"/>
      <c r="J56" s="183"/>
    </row>
    <row r="57" spans="1:12" ht="36" x14ac:dyDescent="0.25">
      <c r="A57" s="182">
        <v>6</v>
      </c>
      <c r="B57" s="130" t="s">
        <v>184</v>
      </c>
      <c r="C57" s="183">
        <v>4</v>
      </c>
      <c r="D57" s="183">
        <v>0</v>
      </c>
      <c r="E57" s="183">
        <v>4</v>
      </c>
      <c r="F57" s="183">
        <v>0</v>
      </c>
      <c r="G57" s="183"/>
      <c r="H57" s="183"/>
      <c r="I57" s="183"/>
      <c r="J57" s="183"/>
    </row>
    <row r="58" spans="1:12" ht="36" x14ac:dyDescent="0.25">
      <c r="A58" s="182">
        <v>7</v>
      </c>
      <c r="B58" s="130" t="s">
        <v>185</v>
      </c>
      <c r="C58" s="183">
        <v>3</v>
      </c>
      <c r="D58" s="183">
        <v>1</v>
      </c>
      <c r="E58" s="183">
        <v>3</v>
      </c>
      <c r="F58" s="183">
        <v>2</v>
      </c>
      <c r="G58" s="183"/>
      <c r="H58" s="183"/>
      <c r="I58" s="183"/>
      <c r="J58" s="183"/>
    </row>
    <row r="59" spans="1:12" x14ac:dyDescent="0.25">
      <c r="A59" s="182">
        <v>8</v>
      </c>
      <c r="B59" s="130" t="s">
        <v>132</v>
      </c>
      <c r="C59" s="183">
        <v>425</v>
      </c>
      <c r="D59" s="183">
        <v>556</v>
      </c>
      <c r="E59" s="183">
        <v>425</v>
      </c>
      <c r="F59" s="183">
        <v>514</v>
      </c>
      <c r="G59" s="183"/>
      <c r="H59" s="183"/>
      <c r="I59" s="183"/>
      <c r="J59" s="183"/>
    </row>
    <row r="60" spans="1:12" x14ac:dyDescent="0.25">
      <c r="A60" s="182">
        <v>9</v>
      </c>
      <c r="B60" s="130" t="s">
        <v>133</v>
      </c>
      <c r="C60" s="183">
        <v>350</v>
      </c>
      <c r="D60" s="183">
        <v>388</v>
      </c>
      <c r="E60" s="183">
        <v>375</v>
      </c>
      <c r="F60" s="183">
        <v>407</v>
      </c>
      <c r="G60" s="183"/>
      <c r="H60" s="183"/>
      <c r="I60" s="183"/>
      <c r="J60" s="183"/>
    </row>
    <row r="61" spans="1:12" x14ac:dyDescent="0.25">
      <c r="A61" s="182">
        <v>10</v>
      </c>
      <c r="B61" s="130" t="s">
        <v>134</v>
      </c>
      <c r="C61" s="183">
        <v>150</v>
      </c>
      <c r="D61" s="183">
        <v>181</v>
      </c>
      <c r="E61" s="183">
        <v>150</v>
      </c>
      <c r="F61" s="183">
        <v>143</v>
      </c>
      <c r="G61" s="183"/>
      <c r="H61" s="183"/>
      <c r="I61" s="183"/>
      <c r="J61" s="183"/>
    </row>
    <row r="62" spans="1:12" x14ac:dyDescent="0.25">
      <c r="A62" s="182">
        <v>11</v>
      </c>
      <c r="B62" s="130" t="s">
        <v>135</v>
      </c>
      <c r="C62" s="183">
        <v>170</v>
      </c>
      <c r="D62" s="183">
        <v>347</v>
      </c>
      <c r="E62" s="183">
        <v>170</v>
      </c>
      <c r="F62" s="183">
        <v>331</v>
      </c>
      <c r="G62" s="183"/>
      <c r="H62" s="183"/>
      <c r="I62" s="183"/>
      <c r="J62" s="183"/>
    </row>
    <row r="63" spans="1:12" x14ac:dyDescent="0.25">
      <c r="A63" s="182">
        <v>12</v>
      </c>
      <c r="B63" s="130" t="s">
        <v>136</v>
      </c>
      <c r="C63" s="183">
        <v>1075</v>
      </c>
      <c r="D63" s="183">
        <v>1293</v>
      </c>
      <c r="E63" s="183">
        <v>1075</v>
      </c>
      <c r="F63" s="183">
        <v>1170</v>
      </c>
      <c r="G63" s="183"/>
      <c r="H63" s="183"/>
      <c r="I63" s="183"/>
      <c r="J63" s="183"/>
    </row>
    <row r="64" spans="1:12" x14ac:dyDescent="0.25">
      <c r="A64" s="182">
        <v>13</v>
      </c>
      <c r="B64" s="130" t="s">
        <v>137</v>
      </c>
      <c r="C64" s="183">
        <v>450</v>
      </c>
      <c r="D64" s="183">
        <v>456</v>
      </c>
      <c r="E64" s="183">
        <v>450</v>
      </c>
      <c r="F64" s="183">
        <v>458</v>
      </c>
      <c r="G64" s="183"/>
      <c r="H64" s="183"/>
      <c r="I64" s="183"/>
      <c r="J64" s="183"/>
    </row>
    <row r="65" spans="1:12" x14ac:dyDescent="0.25">
      <c r="A65" s="182">
        <v>14</v>
      </c>
      <c r="B65" s="130" t="s">
        <v>138</v>
      </c>
      <c r="C65" s="183">
        <v>50</v>
      </c>
      <c r="D65" s="183">
        <v>40</v>
      </c>
      <c r="E65" s="183">
        <v>50</v>
      </c>
      <c r="F65" s="183">
        <v>39</v>
      </c>
      <c r="G65" s="183"/>
      <c r="H65" s="183"/>
      <c r="I65" s="183"/>
      <c r="J65" s="183"/>
    </row>
    <row r="66" spans="1:12" ht="24" x14ac:dyDescent="0.25">
      <c r="A66" s="182">
        <v>15</v>
      </c>
      <c r="B66" s="130" t="s">
        <v>139</v>
      </c>
      <c r="C66" s="183">
        <v>22</v>
      </c>
      <c r="D66" s="183">
        <v>20</v>
      </c>
      <c r="E66" s="183">
        <v>23</v>
      </c>
      <c r="F66" s="183">
        <v>25</v>
      </c>
      <c r="G66" s="183"/>
      <c r="H66" s="183"/>
      <c r="I66" s="183"/>
      <c r="J66" s="183"/>
    </row>
    <row r="67" spans="1:12" x14ac:dyDescent="0.25">
      <c r="A67" s="182">
        <v>16</v>
      </c>
      <c r="B67" s="131" t="s">
        <v>140</v>
      </c>
      <c r="C67" s="183">
        <v>80</v>
      </c>
      <c r="D67" s="183">
        <v>34</v>
      </c>
      <c r="E67" s="183">
        <v>80</v>
      </c>
      <c r="F67" s="183">
        <v>119</v>
      </c>
      <c r="G67" s="183"/>
      <c r="H67" s="183"/>
      <c r="I67" s="183"/>
      <c r="J67" s="183"/>
    </row>
    <row r="68" spans="1:12" x14ac:dyDescent="0.25">
      <c r="A68" s="182">
        <v>17</v>
      </c>
      <c r="B68" s="131" t="s">
        <v>141</v>
      </c>
      <c r="C68" s="183">
        <v>6</v>
      </c>
      <c r="D68" s="183">
        <v>5</v>
      </c>
      <c r="E68" s="183">
        <v>5</v>
      </c>
      <c r="F68" s="183">
        <v>5</v>
      </c>
      <c r="G68" s="183"/>
      <c r="H68" s="183"/>
      <c r="I68" s="183"/>
      <c r="J68" s="183"/>
    </row>
    <row r="69" spans="1:12" x14ac:dyDescent="0.25">
      <c r="A69" s="182">
        <v>18</v>
      </c>
      <c r="B69" s="131" t="s">
        <v>142</v>
      </c>
      <c r="C69" s="183">
        <v>67</v>
      </c>
      <c r="D69" s="183">
        <v>96</v>
      </c>
      <c r="E69" s="183">
        <v>66</v>
      </c>
      <c r="F69" s="183">
        <v>93</v>
      </c>
      <c r="G69" s="183"/>
      <c r="H69" s="183"/>
      <c r="I69" s="183"/>
      <c r="J69" s="183"/>
    </row>
    <row r="70" spans="1:12" x14ac:dyDescent="0.25">
      <c r="A70" s="182">
        <v>19</v>
      </c>
      <c r="B70" s="131" t="s">
        <v>143</v>
      </c>
      <c r="C70" s="183">
        <v>11</v>
      </c>
      <c r="D70" s="183">
        <v>14</v>
      </c>
      <c r="E70" s="183">
        <v>11</v>
      </c>
      <c r="F70" s="183">
        <v>9</v>
      </c>
      <c r="G70" s="183"/>
      <c r="H70" s="183"/>
      <c r="I70" s="183"/>
      <c r="J70" s="183"/>
    </row>
    <row r="71" spans="1:12" x14ac:dyDescent="0.25">
      <c r="A71" s="221" t="s">
        <v>144</v>
      </c>
      <c r="B71" s="221"/>
      <c r="C71" s="184">
        <f t="shared" ref="C71:J71" si="1">SUM(C52:C70)</f>
        <v>2998</v>
      </c>
      <c r="D71" s="184">
        <f t="shared" si="1"/>
        <v>3557</v>
      </c>
      <c r="E71" s="184">
        <f>SUM(E52:E70)</f>
        <v>3021</v>
      </c>
      <c r="F71" s="184">
        <f t="shared" si="1"/>
        <v>3444</v>
      </c>
      <c r="G71" s="184">
        <f>SUM(G52:G70)</f>
        <v>0</v>
      </c>
      <c r="H71" s="184">
        <f t="shared" si="1"/>
        <v>0</v>
      </c>
      <c r="I71" s="184">
        <f>SUM(I52:I70)</f>
        <v>0</v>
      </c>
      <c r="J71" s="184">
        <f t="shared" si="1"/>
        <v>0</v>
      </c>
    </row>
    <row r="72" spans="1:12" x14ac:dyDescent="0.25">
      <c r="A72" s="132"/>
      <c r="B72" s="132"/>
      <c r="C72" s="109"/>
      <c r="D72" s="107"/>
      <c r="E72" s="107"/>
      <c r="F72" s="107"/>
      <c r="G72" s="107"/>
      <c r="H72" s="107"/>
      <c r="I72" s="107"/>
      <c r="J72" s="107"/>
      <c r="K72" s="107"/>
      <c r="L72" s="107"/>
    </row>
    <row r="73" spans="1:12" ht="15.75" hidden="1" customHeight="1" x14ac:dyDescent="0.25">
      <c r="B73" s="219" t="s">
        <v>186</v>
      </c>
      <c r="C73" s="219"/>
      <c r="D73" s="219"/>
      <c r="E73" s="219"/>
      <c r="F73" s="219"/>
      <c r="G73" s="219"/>
      <c r="H73" s="219"/>
      <c r="I73" s="219"/>
      <c r="J73" s="219"/>
      <c r="K73" s="219"/>
      <c r="L73" s="219"/>
    </row>
    <row r="74" spans="1:12" hidden="1" x14ac:dyDescent="0.25">
      <c r="A74" s="206" t="s">
        <v>56</v>
      </c>
      <c r="B74" s="220" t="s">
        <v>126</v>
      </c>
      <c r="C74" s="213" t="s">
        <v>91</v>
      </c>
      <c r="D74" s="213"/>
      <c r="E74" s="214" t="s">
        <v>121</v>
      </c>
      <c r="F74" s="214"/>
      <c r="G74" s="214" t="s">
        <v>122</v>
      </c>
      <c r="H74" s="214"/>
      <c r="I74" s="214" t="s">
        <v>123</v>
      </c>
      <c r="J74" s="214"/>
      <c r="K74" s="222" t="s">
        <v>163</v>
      </c>
      <c r="L74" s="222"/>
    </row>
    <row r="75" spans="1:12" hidden="1" x14ac:dyDescent="0.25">
      <c r="A75" s="206"/>
      <c r="B75" s="220"/>
      <c r="C75" s="141" t="s">
        <v>127</v>
      </c>
      <c r="D75" s="141" t="s">
        <v>115</v>
      </c>
      <c r="E75" s="141" t="s">
        <v>127</v>
      </c>
      <c r="F75" s="141" t="s">
        <v>115</v>
      </c>
      <c r="G75" s="141" t="s">
        <v>127</v>
      </c>
      <c r="H75" s="141" t="s">
        <v>115</v>
      </c>
      <c r="I75" s="141" t="s">
        <v>127</v>
      </c>
      <c r="J75" s="141" t="s">
        <v>115</v>
      </c>
      <c r="K75" s="141" t="s">
        <v>127</v>
      </c>
      <c r="L75" s="141" t="s">
        <v>115</v>
      </c>
    </row>
    <row r="76" spans="1:12" hidden="1" x14ac:dyDescent="0.25">
      <c r="A76" s="182">
        <v>1</v>
      </c>
      <c r="B76" s="130" t="s">
        <v>128</v>
      </c>
      <c r="C76" s="183"/>
      <c r="D76" s="183"/>
      <c r="E76" s="183"/>
      <c r="F76" s="183"/>
      <c r="G76" s="183"/>
      <c r="H76" s="183"/>
      <c r="I76" s="183"/>
      <c r="J76" s="183"/>
      <c r="K76" s="183">
        <f t="shared" ref="K76:L91" si="2">+I76+G76+E76+C76+I52+G52+E52+C52+I13+G13+E13+C13</f>
        <v>106</v>
      </c>
      <c r="L76" s="183">
        <f t="shared" si="2"/>
        <v>108</v>
      </c>
    </row>
    <row r="77" spans="1:12" hidden="1" x14ac:dyDescent="0.25">
      <c r="A77" s="182">
        <v>2</v>
      </c>
      <c r="B77" s="130" t="s">
        <v>129</v>
      </c>
      <c r="C77" s="183"/>
      <c r="D77" s="183"/>
      <c r="E77" s="183"/>
      <c r="F77" s="183"/>
      <c r="G77" s="183"/>
      <c r="H77" s="183"/>
      <c r="I77" s="183"/>
      <c r="J77" s="183"/>
      <c r="K77" s="183">
        <f t="shared" si="2"/>
        <v>90</v>
      </c>
      <c r="L77" s="183">
        <f t="shared" si="2"/>
        <v>91</v>
      </c>
    </row>
    <row r="78" spans="1:12" hidden="1" x14ac:dyDescent="0.25">
      <c r="A78" s="182">
        <v>3</v>
      </c>
      <c r="B78" s="130" t="s">
        <v>130</v>
      </c>
      <c r="C78" s="183"/>
      <c r="D78" s="183"/>
      <c r="E78" s="183"/>
      <c r="F78" s="183"/>
      <c r="G78" s="183"/>
      <c r="H78" s="183"/>
      <c r="I78" s="183"/>
      <c r="J78" s="183"/>
      <c r="K78" s="183">
        <f t="shared" si="2"/>
        <v>468</v>
      </c>
      <c r="L78" s="183">
        <f t="shared" si="2"/>
        <v>486</v>
      </c>
    </row>
    <row r="79" spans="1:12" hidden="1" x14ac:dyDescent="0.25">
      <c r="A79" s="182">
        <v>4</v>
      </c>
      <c r="B79" s="130" t="s">
        <v>131</v>
      </c>
      <c r="C79" s="183"/>
      <c r="D79" s="183"/>
      <c r="E79" s="183"/>
      <c r="F79" s="183"/>
      <c r="G79" s="183"/>
      <c r="H79" s="183"/>
      <c r="I79" s="183"/>
      <c r="J79" s="183"/>
      <c r="K79" s="183">
        <f t="shared" si="2"/>
        <v>81</v>
      </c>
      <c r="L79" s="183">
        <f t="shared" si="2"/>
        <v>70</v>
      </c>
    </row>
    <row r="80" spans="1:12" ht="24" hidden="1" x14ac:dyDescent="0.25">
      <c r="A80" s="182">
        <v>5</v>
      </c>
      <c r="B80" s="130" t="s">
        <v>183</v>
      </c>
      <c r="C80" s="183"/>
      <c r="D80" s="183"/>
      <c r="E80" s="183"/>
      <c r="F80" s="183"/>
      <c r="G80" s="183"/>
      <c r="H80" s="183"/>
      <c r="I80" s="183"/>
      <c r="J80" s="183"/>
      <c r="K80" s="183">
        <f t="shared" si="2"/>
        <v>7</v>
      </c>
      <c r="L80" s="183">
        <f t="shared" si="2"/>
        <v>1</v>
      </c>
    </row>
    <row r="81" spans="1:12" ht="36" hidden="1" x14ac:dyDescent="0.25">
      <c r="A81" s="182">
        <v>6</v>
      </c>
      <c r="B81" s="130" t="s">
        <v>184</v>
      </c>
      <c r="C81" s="183"/>
      <c r="D81" s="183"/>
      <c r="E81" s="183"/>
      <c r="F81" s="183"/>
      <c r="G81" s="183"/>
      <c r="H81" s="183"/>
      <c r="I81" s="183"/>
      <c r="J81" s="183"/>
      <c r="K81" s="183">
        <f t="shared" si="2"/>
        <v>12</v>
      </c>
      <c r="L81" s="183">
        <f t="shared" si="2"/>
        <v>3</v>
      </c>
    </row>
    <row r="82" spans="1:12" ht="36" hidden="1" x14ac:dyDescent="0.25">
      <c r="A82" s="182">
        <v>7</v>
      </c>
      <c r="B82" s="130" t="s">
        <v>185</v>
      </c>
      <c r="C82" s="183"/>
      <c r="D82" s="183"/>
      <c r="E82" s="183"/>
      <c r="F82" s="183"/>
      <c r="G82" s="183"/>
      <c r="H82" s="183"/>
      <c r="I82" s="183"/>
      <c r="J82" s="183"/>
      <c r="K82" s="183">
        <f t="shared" si="2"/>
        <v>12</v>
      </c>
      <c r="L82" s="183">
        <f t="shared" si="2"/>
        <v>17</v>
      </c>
    </row>
    <row r="83" spans="1:12" hidden="1" x14ac:dyDescent="0.25">
      <c r="A83" s="182">
        <v>8</v>
      </c>
      <c r="B83" s="130" t="s">
        <v>132</v>
      </c>
      <c r="C83" s="183"/>
      <c r="D83" s="183"/>
      <c r="E83" s="183"/>
      <c r="F83" s="183"/>
      <c r="G83" s="183"/>
      <c r="H83" s="183"/>
      <c r="I83" s="183"/>
      <c r="J83" s="183"/>
      <c r="K83" s="183">
        <f t="shared" si="2"/>
        <v>2475</v>
      </c>
      <c r="L83" s="183">
        <f t="shared" si="2"/>
        <v>2892</v>
      </c>
    </row>
    <row r="84" spans="1:12" hidden="1" x14ac:dyDescent="0.25">
      <c r="A84" s="182">
        <v>9</v>
      </c>
      <c r="B84" s="130" t="s">
        <v>133</v>
      </c>
      <c r="C84" s="183"/>
      <c r="D84" s="183"/>
      <c r="E84" s="183"/>
      <c r="F84" s="183"/>
      <c r="G84" s="183"/>
      <c r="H84" s="183"/>
      <c r="I84" s="183"/>
      <c r="J84" s="183"/>
      <c r="K84" s="183">
        <f t="shared" si="2"/>
        <v>2025</v>
      </c>
      <c r="L84" s="183">
        <f t="shared" si="2"/>
        <v>2132</v>
      </c>
    </row>
    <row r="85" spans="1:12" hidden="1" x14ac:dyDescent="0.25">
      <c r="A85" s="182">
        <v>10</v>
      </c>
      <c r="B85" s="130" t="s">
        <v>134</v>
      </c>
      <c r="C85" s="183"/>
      <c r="D85" s="183"/>
      <c r="E85" s="183"/>
      <c r="F85" s="183"/>
      <c r="G85" s="183"/>
      <c r="H85" s="183"/>
      <c r="I85" s="183"/>
      <c r="J85" s="183"/>
      <c r="K85" s="183">
        <f t="shared" si="2"/>
        <v>800</v>
      </c>
      <c r="L85" s="183">
        <f t="shared" si="2"/>
        <v>1014</v>
      </c>
    </row>
    <row r="86" spans="1:12" hidden="1" x14ac:dyDescent="0.25">
      <c r="A86" s="182">
        <v>11</v>
      </c>
      <c r="B86" s="130" t="s">
        <v>135</v>
      </c>
      <c r="C86" s="183"/>
      <c r="D86" s="183"/>
      <c r="E86" s="183"/>
      <c r="F86" s="183"/>
      <c r="G86" s="183"/>
      <c r="H86" s="183"/>
      <c r="I86" s="183"/>
      <c r="J86" s="183"/>
      <c r="K86" s="183">
        <f t="shared" si="2"/>
        <v>965</v>
      </c>
      <c r="L86" s="183">
        <f t="shared" si="2"/>
        <v>1525</v>
      </c>
    </row>
    <row r="87" spans="1:12" hidden="1" x14ac:dyDescent="0.25">
      <c r="A87" s="182">
        <v>12</v>
      </c>
      <c r="B87" s="130" t="s">
        <v>136</v>
      </c>
      <c r="C87" s="183"/>
      <c r="D87" s="183"/>
      <c r="E87" s="183"/>
      <c r="F87" s="183"/>
      <c r="G87" s="183"/>
      <c r="H87" s="183"/>
      <c r="I87" s="183"/>
      <c r="J87" s="183"/>
      <c r="K87" s="183">
        <f t="shared" si="2"/>
        <v>6050</v>
      </c>
      <c r="L87" s="183">
        <f t="shared" si="2"/>
        <v>7361</v>
      </c>
    </row>
    <row r="88" spans="1:12" hidden="1" x14ac:dyDescent="0.25">
      <c r="A88" s="182">
        <v>13</v>
      </c>
      <c r="B88" s="130" t="s">
        <v>137</v>
      </c>
      <c r="C88" s="183"/>
      <c r="D88" s="183"/>
      <c r="E88" s="183"/>
      <c r="F88" s="183"/>
      <c r="G88" s="183"/>
      <c r="H88" s="183"/>
      <c r="I88" s="183"/>
      <c r="J88" s="183"/>
      <c r="K88" s="183">
        <f t="shared" si="2"/>
        <v>2475</v>
      </c>
      <c r="L88" s="183">
        <f t="shared" si="2"/>
        <v>2575</v>
      </c>
    </row>
    <row r="89" spans="1:12" hidden="1" x14ac:dyDescent="0.25">
      <c r="A89" s="182">
        <v>14</v>
      </c>
      <c r="B89" s="130" t="s">
        <v>138</v>
      </c>
      <c r="C89" s="183"/>
      <c r="D89" s="183"/>
      <c r="E89" s="183"/>
      <c r="F89" s="183"/>
      <c r="G89" s="183"/>
      <c r="H89" s="183"/>
      <c r="I89" s="183"/>
      <c r="J89" s="183"/>
      <c r="K89" s="183">
        <f t="shared" si="2"/>
        <v>270</v>
      </c>
      <c r="L89" s="183">
        <f t="shared" si="2"/>
        <v>249</v>
      </c>
    </row>
    <row r="90" spans="1:12" ht="24" hidden="1" x14ac:dyDescent="0.25">
      <c r="A90" s="182">
        <v>15</v>
      </c>
      <c r="B90" s="130" t="s">
        <v>139</v>
      </c>
      <c r="C90" s="183"/>
      <c r="D90" s="183"/>
      <c r="E90" s="183"/>
      <c r="F90" s="183"/>
      <c r="G90" s="183"/>
      <c r="H90" s="183"/>
      <c r="I90" s="183"/>
      <c r="J90" s="183"/>
      <c r="K90" s="183">
        <f t="shared" si="2"/>
        <v>110</v>
      </c>
      <c r="L90" s="183">
        <f t="shared" si="2"/>
        <v>127</v>
      </c>
    </row>
    <row r="91" spans="1:12" hidden="1" x14ac:dyDescent="0.25">
      <c r="A91" s="182">
        <v>16</v>
      </c>
      <c r="B91" s="131" t="s">
        <v>140</v>
      </c>
      <c r="C91" s="183"/>
      <c r="D91" s="183"/>
      <c r="E91" s="183"/>
      <c r="F91" s="183"/>
      <c r="G91" s="183"/>
      <c r="H91" s="183"/>
      <c r="I91" s="183"/>
      <c r="J91" s="183"/>
      <c r="K91" s="183">
        <f t="shared" si="2"/>
        <v>525</v>
      </c>
      <c r="L91" s="183">
        <f t="shared" si="2"/>
        <v>511</v>
      </c>
    </row>
    <row r="92" spans="1:12" hidden="1" x14ac:dyDescent="0.25">
      <c r="A92" s="182">
        <v>17</v>
      </c>
      <c r="B92" s="131" t="s">
        <v>141</v>
      </c>
      <c r="C92" s="183"/>
      <c r="D92" s="183"/>
      <c r="E92" s="183"/>
      <c r="F92" s="183"/>
      <c r="G92" s="183"/>
      <c r="H92" s="183"/>
      <c r="I92" s="183"/>
      <c r="J92" s="183"/>
      <c r="K92" s="183">
        <f t="shared" ref="K92:L94" si="3">+I92+G92+E92+C92+I68+G68+E68+C68+I29+G29+E29+C29</f>
        <v>29</v>
      </c>
      <c r="L92" s="183">
        <f t="shared" si="3"/>
        <v>28</v>
      </c>
    </row>
    <row r="93" spans="1:12" hidden="1" x14ac:dyDescent="0.25">
      <c r="A93" s="182">
        <v>18</v>
      </c>
      <c r="B93" s="131" t="s">
        <v>142</v>
      </c>
      <c r="C93" s="183"/>
      <c r="D93" s="183"/>
      <c r="E93" s="183"/>
      <c r="F93" s="183"/>
      <c r="G93" s="183"/>
      <c r="H93" s="183"/>
      <c r="I93" s="183"/>
      <c r="J93" s="183"/>
      <c r="K93" s="183">
        <f t="shared" si="3"/>
        <v>370</v>
      </c>
      <c r="L93" s="183">
        <f t="shared" si="3"/>
        <v>506</v>
      </c>
    </row>
    <row r="94" spans="1:12" hidden="1" x14ac:dyDescent="0.25">
      <c r="A94" s="182">
        <v>19</v>
      </c>
      <c r="B94" s="131" t="s">
        <v>143</v>
      </c>
      <c r="C94" s="183"/>
      <c r="D94" s="183"/>
      <c r="E94" s="183"/>
      <c r="F94" s="183"/>
      <c r="G94" s="183"/>
      <c r="H94" s="183"/>
      <c r="I94" s="183"/>
      <c r="J94" s="183"/>
      <c r="K94" s="183">
        <f t="shared" si="3"/>
        <v>54</v>
      </c>
      <c r="L94" s="183">
        <f t="shared" si="3"/>
        <v>80</v>
      </c>
    </row>
    <row r="95" spans="1:12" hidden="1" x14ac:dyDescent="0.25">
      <c r="A95" s="221" t="s">
        <v>145</v>
      </c>
      <c r="B95" s="221"/>
      <c r="C95" s="184">
        <f t="shared" ref="C95:L95" si="4">SUM(C76:C94)</f>
        <v>0</v>
      </c>
      <c r="D95" s="184">
        <f t="shared" si="4"/>
        <v>0</v>
      </c>
      <c r="E95" s="184">
        <f>SUM(E76:E94)</f>
        <v>0</v>
      </c>
      <c r="F95" s="184">
        <f t="shared" si="4"/>
        <v>0</v>
      </c>
      <c r="G95" s="184">
        <f>SUM(G76:G94)</f>
        <v>0</v>
      </c>
      <c r="H95" s="184">
        <f t="shared" si="4"/>
        <v>0</v>
      </c>
      <c r="I95" s="184">
        <f t="shared" si="4"/>
        <v>0</v>
      </c>
      <c r="J95" s="184">
        <f t="shared" si="4"/>
        <v>0</v>
      </c>
      <c r="K95" s="184">
        <f t="shared" si="4"/>
        <v>16924</v>
      </c>
      <c r="L95" s="184">
        <f t="shared" si="4"/>
        <v>19776</v>
      </c>
    </row>
    <row r="96" spans="1:12" hidden="1" x14ac:dyDescent="0.25">
      <c r="A96" s="132"/>
      <c r="B96" s="132"/>
      <c r="C96" s="133"/>
      <c r="D96" s="133"/>
      <c r="E96" s="133"/>
      <c r="F96" s="133"/>
      <c r="G96" s="133"/>
      <c r="H96" s="133"/>
      <c r="I96" s="133"/>
      <c r="J96" s="133"/>
      <c r="K96" s="133"/>
      <c r="L96" s="133"/>
    </row>
    <row r="97" spans="1:12" hidden="1" x14ac:dyDescent="0.25">
      <c r="A97" s="132"/>
      <c r="B97" s="132"/>
      <c r="C97" s="109"/>
      <c r="D97" s="107"/>
      <c r="E97" s="107"/>
      <c r="F97" s="107"/>
      <c r="G97" s="107"/>
      <c r="H97" s="107"/>
      <c r="I97" s="107"/>
      <c r="J97" s="107"/>
      <c r="K97" s="107"/>
      <c r="L97" s="107"/>
    </row>
    <row r="98" spans="1:12" hidden="1" x14ac:dyDescent="0.25">
      <c r="A98" s="132"/>
      <c r="B98" s="132"/>
      <c r="C98" s="109"/>
      <c r="D98" s="107"/>
      <c r="E98" s="107"/>
      <c r="F98" s="107"/>
      <c r="G98" s="107"/>
      <c r="H98" s="107"/>
      <c r="I98" s="107"/>
      <c r="J98" s="107"/>
      <c r="K98" s="107"/>
      <c r="L98" s="107"/>
    </row>
    <row r="99" spans="1:12" hidden="1" x14ac:dyDescent="0.25">
      <c r="A99" s="132"/>
      <c r="B99" s="132"/>
      <c r="C99" s="109"/>
      <c r="D99" s="107"/>
      <c r="E99" s="107"/>
      <c r="F99" s="107"/>
      <c r="G99" s="107"/>
      <c r="H99" s="107"/>
      <c r="I99" s="107"/>
      <c r="J99" s="107"/>
      <c r="K99" s="107"/>
      <c r="L99" s="107"/>
    </row>
    <row r="100" spans="1:12" hidden="1" x14ac:dyDescent="0.25">
      <c r="A100" s="132"/>
      <c r="B100" s="132"/>
      <c r="C100" s="109"/>
      <c r="D100" s="107"/>
      <c r="E100" s="107"/>
      <c r="F100" s="107"/>
      <c r="G100" s="107"/>
      <c r="H100" s="107"/>
      <c r="I100" s="107"/>
      <c r="J100" s="107"/>
      <c r="K100" s="107"/>
      <c r="L100" s="107"/>
    </row>
    <row r="101" spans="1:12" hidden="1" x14ac:dyDescent="0.25">
      <c r="A101" s="132"/>
      <c r="B101" s="132"/>
      <c r="C101" s="109"/>
      <c r="D101" s="107"/>
      <c r="E101" s="107"/>
      <c r="F101" s="107"/>
      <c r="G101" s="107"/>
      <c r="H101" s="107"/>
      <c r="I101" s="107"/>
      <c r="J101" s="107"/>
      <c r="K101" s="107"/>
      <c r="L101" s="107"/>
    </row>
    <row r="102" spans="1:12" hidden="1" x14ac:dyDescent="0.25">
      <c r="A102" s="132"/>
      <c r="B102" s="132"/>
      <c r="C102" s="109"/>
      <c r="D102" s="107"/>
      <c r="E102" s="107"/>
      <c r="F102" s="107"/>
      <c r="G102" s="107"/>
      <c r="H102" s="107"/>
      <c r="I102" s="107"/>
      <c r="J102" s="107"/>
      <c r="K102" s="107"/>
      <c r="L102" s="107"/>
    </row>
    <row r="103" spans="1:12" hidden="1" x14ac:dyDescent="0.25">
      <c r="A103" s="132"/>
      <c r="B103" s="132"/>
      <c r="C103" s="109"/>
      <c r="D103" s="107"/>
      <c r="E103" s="107"/>
      <c r="F103" s="107"/>
      <c r="G103" s="107"/>
      <c r="H103" s="107"/>
      <c r="I103" s="107"/>
      <c r="J103" s="107"/>
      <c r="K103" s="107"/>
      <c r="L103" s="107"/>
    </row>
    <row r="104" spans="1:12" hidden="1" x14ac:dyDescent="0.25">
      <c r="A104" s="132"/>
      <c r="B104" s="132"/>
      <c r="C104" s="109"/>
      <c r="D104" s="107"/>
      <c r="E104" s="107"/>
      <c r="F104" s="107"/>
      <c r="G104" s="107"/>
      <c r="H104" s="107"/>
      <c r="I104" s="107"/>
      <c r="J104" s="107"/>
      <c r="K104" s="107"/>
      <c r="L104" s="107"/>
    </row>
    <row r="105" spans="1:12" hidden="1" x14ac:dyDescent="0.25">
      <c r="A105" s="132"/>
      <c r="B105" s="132"/>
      <c r="C105" s="109"/>
      <c r="D105" s="107"/>
      <c r="E105" s="107"/>
      <c r="F105" s="107"/>
      <c r="G105" s="107"/>
      <c r="H105" s="107"/>
      <c r="I105" s="107"/>
      <c r="J105" s="107"/>
      <c r="K105" s="107"/>
      <c r="L105" s="107"/>
    </row>
    <row r="106" spans="1:12" hidden="1" x14ac:dyDescent="0.25">
      <c r="A106" s="132"/>
      <c r="B106" s="132"/>
      <c r="C106" s="109"/>
      <c r="D106" s="107"/>
      <c r="E106" s="107"/>
      <c r="F106" s="107"/>
      <c r="G106" s="107"/>
      <c r="H106" s="107"/>
      <c r="I106" s="107"/>
      <c r="J106" s="107"/>
      <c r="K106" s="107"/>
      <c r="L106" s="107"/>
    </row>
    <row r="107" spans="1:12" hidden="1" x14ac:dyDescent="0.25">
      <c r="A107" s="132"/>
      <c r="B107" s="132"/>
      <c r="C107" s="109"/>
      <c r="D107" s="107"/>
      <c r="E107" s="107"/>
      <c r="F107" s="107"/>
      <c r="G107" s="107"/>
      <c r="H107" s="107"/>
      <c r="I107" s="107"/>
      <c r="J107" s="107"/>
      <c r="K107" s="107"/>
      <c r="L107" s="107"/>
    </row>
    <row r="108" spans="1:12" hidden="1" x14ac:dyDescent="0.25">
      <c r="A108" s="132"/>
      <c r="B108" s="132"/>
      <c r="C108" s="109"/>
      <c r="D108" s="107"/>
      <c r="E108" s="107"/>
      <c r="F108" s="107"/>
      <c r="G108" s="107"/>
      <c r="H108" s="107"/>
      <c r="I108" s="107"/>
      <c r="J108" s="107"/>
      <c r="K108" s="107"/>
      <c r="L108" s="107"/>
    </row>
    <row r="109" spans="1:12" hidden="1" x14ac:dyDescent="0.25">
      <c r="A109" s="132"/>
      <c r="B109" s="132"/>
      <c r="C109" s="109"/>
      <c r="D109" s="107"/>
      <c r="E109" s="107"/>
      <c r="F109" s="107"/>
      <c r="G109" s="107"/>
      <c r="H109" s="107"/>
      <c r="I109" s="107"/>
      <c r="J109" s="107"/>
      <c r="K109" s="107"/>
      <c r="L109" s="107"/>
    </row>
    <row r="110" spans="1:12" hidden="1" x14ac:dyDescent="0.25">
      <c r="A110" s="132"/>
      <c r="B110" s="132"/>
      <c r="C110" s="109"/>
      <c r="D110" s="107"/>
      <c r="E110" s="107"/>
      <c r="F110" s="107"/>
      <c r="G110" s="107"/>
      <c r="H110" s="107"/>
      <c r="I110" s="107"/>
      <c r="J110" s="107"/>
      <c r="K110" s="107"/>
      <c r="L110" s="107"/>
    </row>
    <row r="111" spans="1:12" hidden="1" x14ac:dyDescent="0.25">
      <c r="A111" s="132"/>
      <c r="B111" s="132"/>
      <c r="C111" s="109"/>
      <c r="D111" s="107"/>
      <c r="E111" s="107"/>
      <c r="F111" s="107"/>
      <c r="G111" s="107"/>
      <c r="H111" s="107"/>
      <c r="I111" s="107"/>
      <c r="J111" s="107"/>
      <c r="K111" s="107"/>
      <c r="L111" s="107"/>
    </row>
    <row r="112" spans="1:12" hidden="1" x14ac:dyDescent="0.25">
      <c r="A112" s="132"/>
      <c r="B112" s="132"/>
      <c r="C112" s="109"/>
      <c r="D112" s="107"/>
      <c r="E112" s="107"/>
      <c r="F112" s="107"/>
      <c r="G112" s="107"/>
      <c r="H112" s="107"/>
      <c r="I112" s="107"/>
      <c r="J112" s="107"/>
      <c r="K112" s="107"/>
      <c r="L112" s="107"/>
    </row>
    <row r="113" spans="1:12" hidden="1" x14ac:dyDescent="0.25">
      <c r="A113" s="132"/>
      <c r="B113" s="132"/>
      <c r="C113" s="109"/>
      <c r="D113" s="107"/>
      <c r="E113" s="107"/>
      <c r="F113" s="107"/>
      <c r="G113" s="107"/>
      <c r="H113" s="107"/>
      <c r="I113" s="107"/>
      <c r="J113" s="107"/>
      <c r="K113" s="107"/>
      <c r="L113" s="107"/>
    </row>
    <row r="114" spans="1:12" hidden="1" x14ac:dyDescent="0.25">
      <c r="A114" s="132"/>
      <c r="B114" s="132"/>
      <c r="C114" s="109"/>
      <c r="D114" s="107"/>
      <c r="E114" s="107"/>
      <c r="F114" s="107"/>
      <c r="G114" s="107"/>
      <c r="H114" s="107"/>
      <c r="I114" s="107"/>
      <c r="J114" s="107"/>
      <c r="K114" s="107"/>
      <c r="L114" s="107"/>
    </row>
    <row r="115" spans="1:12" hidden="1" x14ac:dyDescent="0.25">
      <c r="A115" s="132"/>
      <c r="B115" s="132"/>
      <c r="C115" s="109"/>
      <c r="D115" s="107"/>
      <c r="E115" s="107"/>
      <c r="F115" s="107"/>
      <c r="G115" s="107"/>
      <c r="H115" s="107"/>
      <c r="I115" s="107"/>
      <c r="J115" s="107"/>
      <c r="K115" s="107"/>
      <c r="L115" s="107"/>
    </row>
    <row r="116" spans="1:12" hidden="1" x14ac:dyDescent="0.25">
      <c r="A116" s="132"/>
      <c r="B116" s="132"/>
      <c r="C116" s="109"/>
      <c r="D116" s="107"/>
      <c r="E116" s="107"/>
      <c r="F116" s="107"/>
      <c r="G116" s="107"/>
      <c r="H116" s="107"/>
      <c r="I116" s="107"/>
      <c r="J116" s="107"/>
      <c r="K116" s="107"/>
      <c r="L116" s="107"/>
    </row>
    <row r="117" spans="1:12" hidden="1" x14ac:dyDescent="0.25">
      <c r="A117" s="132"/>
      <c r="B117" s="132"/>
      <c r="C117" s="109"/>
      <c r="D117" s="107"/>
      <c r="E117" s="107"/>
      <c r="F117" s="107"/>
      <c r="G117" s="107"/>
      <c r="H117" s="107"/>
      <c r="I117" s="107"/>
      <c r="J117" s="107"/>
      <c r="K117" s="107"/>
      <c r="L117" s="107"/>
    </row>
    <row r="118" spans="1:12" hidden="1" x14ac:dyDescent="0.25">
      <c r="A118" s="151"/>
      <c r="B118" s="151" t="s">
        <v>156</v>
      </c>
      <c r="C118" s="152"/>
      <c r="D118" s="153"/>
      <c r="E118" s="107"/>
      <c r="F118" s="107"/>
      <c r="G118" s="107"/>
      <c r="H118" s="107"/>
      <c r="I118" s="107"/>
      <c r="J118" s="107"/>
      <c r="K118" s="107"/>
      <c r="L118" s="107"/>
    </row>
    <row r="119" spans="1:12" hidden="1" x14ac:dyDescent="0.25">
      <c r="A119" s="223" t="s">
        <v>56</v>
      </c>
      <c r="B119" s="224" t="s">
        <v>126</v>
      </c>
      <c r="C119" s="226" t="s">
        <v>113</v>
      </c>
      <c r="D119" s="227"/>
      <c r="E119" s="107"/>
      <c r="F119" s="107"/>
      <c r="G119" s="107"/>
      <c r="H119" s="107"/>
      <c r="I119" s="107"/>
      <c r="J119" s="107"/>
      <c r="K119" s="107"/>
      <c r="L119" s="107"/>
    </row>
    <row r="120" spans="1:12" ht="15.75" hidden="1" thickBot="1" x14ac:dyDescent="0.3">
      <c r="A120" s="223"/>
      <c r="B120" s="225"/>
      <c r="C120" s="154" t="s">
        <v>127</v>
      </c>
      <c r="D120" s="155" t="s">
        <v>115</v>
      </c>
      <c r="E120" s="107"/>
      <c r="F120" s="107"/>
      <c r="G120" s="107"/>
      <c r="H120" s="107"/>
      <c r="I120" s="107"/>
      <c r="J120" s="107"/>
      <c r="K120" s="107"/>
      <c r="L120" s="107"/>
    </row>
    <row r="121" spans="1:12" hidden="1" x14ac:dyDescent="0.25">
      <c r="A121" s="156">
        <v>1</v>
      </c>
      <c r="B121" s="157" t="s">
        <v>128</v>
      </c>
      <c r="C121" s="158">
        <f t="shared" ref="C121:D136" si="5">+K13+K52+K76</f>
        <v>106</v>
      </c>
      <c r="D121" s="159">
        <f t="shared" si="5"/>
        <v>108</v>
      </c>
      <c r="E121" s="134"/>
      <c r="F121" s="107"/>
      <c r="G121" s="107"/>
      <c r="H121" s="107"/>
      <c r="I121" s="107"/>
      <c r="J121" s="107"/>
      <c r="K121" s="107"/>
      <c r="L121" s="107"/>
    </row>
    <row r="122" spans="1:12" hidden="1" x14ac:dyDescent="0.25">
      <c r="A122" s="160">
        <v>2</v>
      </c>
      <c r="B122" s="161" t="s">
        <v>129</v>
      </c>
      <c r="C122" s="158">
        <f t="shared" si="5"/>
        <v>90</v>
      </c>
      <c r="D122" s="159">
        <f t="shared" si="5"/>
        <v>91</v>
      </c>
      <c r="E122" s="134"/>
      <c r="F122" s="107"/>
      <c r="G122" s="107"/>
      <c r="H122" s="107"/>
      <c r="I122" s="107"/>
      <c r="J122" s="107"/>
      <c r="K122" s="107"/>
      <c r="L122" s="107"/>
    </row>
    <row r="123" spans="1:12" hidden="1" x14ac:dyDescent="0.25">
      <c r="A123" s="160">
        <v>3</v>
      </c>
      <c r="B123" s="161" t="s">
        <v>130</v>
      </c>
      <c r="C123" s="158">
        <f t="shared" si="5"/>
        <v>468</v>
      </c>
      <c r="D123" s="159">
        <f t="shared" si="5"/>
        <v>486</v>
      </c>
      <c r="E123" s="134"/>
      <c r="F123" s="107"/>
      <c r="G123" s="107"/>
      <c r="H123" s="107"/>
      <c r="I123" s="107"/>
      <c r="J123" s="107"/>
      <c r="K123" s="107"/>
      <c r="L123" s="107"/>
    </row>
    <row r="124" spans="1:12" hidden="1" x14ac:dyDescent="0.25">
      <c r="A124" s="160">
        <v>4</v>
      </c>
      <c r="B124" s="161" t="s">
        <v>131</v>
      </c>
      <c r="C124" s="158">
        <f t="shared" si="5"/>
        <v>81</v>
      </c>
      <c r="D124" s="159">
        <f t="shared" si="5"/>
        <v>70</v>
      </c>
      <c r="E124" s="134"/>
      <c r="F124" s="107"/>
      <c r="G124" s="107"/>
      <c r="H124" s="107"/>
      <c r="I124" s="107"/>
      <c r="J124" s="107"/>
      <c r="K124" s="107"/>
      <c r="L124" s="107"/>
    </row>
    <row r="125" spans="1:12" ht="24" hidden="1" x14ac:dyDescent="0.25">
      <c r="A125" s="160">
        <v>5</v>
      </c>
      <c r="B125" s="161" t="s">
        <v>183</v>
      </c>
      <c r="C125" s="158">
        <f t="shared" si="5"/>
        <v>7</v>
      </c>
      <c r="D125" s="159">
        <f t="shared" si="5"/>
        <v>1</v>
      </c>
      <c r="E125" s="134"/>
      <c r="F125" s="107"/>
      <c r="G125" s="107"/>
      <c r="H125" s="107"/>
      <c r="I125" s="107"/>
      <c r="J125" s="107"/>
      <c r="K125" s="107"/>
      <c r="L125" s="107"/>
    </row>
    <row r="126" spans="1:12" ht="36" hidden="1" x14ac:dyDescent="0.25">
      <c r="A126" s="160">
        <v>6</v>
      </c>
      <c r="B126" s="161" t="s">
        <v>184</v>
      </c>
      <c r="C126" s="158">
        <f t="shared" si="5"/>
        <v>12</v>
      </c>
      <c r="D126" s="159">
        <f t="shared" si="5"/>
        <v>3</v>
      </c>
      <c r="E126" s="134"/>
      <c r="F126" s="107"/>
      <c r="G126" s="107"/>
      <c r="H126" s="107"/>
      <c r="I126" s="107"/>
      <c r="J126" s="107"/>
      <c r="K126" s="107"/>
      <c r="L126" s="107"/>
    </row>
    <row r="127" spans="1:12" ht="36" hidden="1" x14ac:dyDescent="0.25">
      <c r="A127" s="160">
        <v>7</v>
      </c>
      <c r="B127" s="161" t="s">
        <v>185</v>
      </c>
      <c r="C127" s="158">
        <f t="shared" si="5"/>
        <v>12</v>
      </c>
      <c r="D127" s="159">
        <f t="shared" si="5"/>
        <v>17</v>
      </c>
      <c r="E127" s="134"/>
      <c r="F127" s="107"/>
      <c r="G127" s="107"/>
      <c r="H127" s="107"/>
      <c r="I127" s="107"/>
      <c r="J127" s="107"/>
      <c r="K127" s="107"/>
      <c r="L127" s="107"/>
    </row>
    <row r="128" spans="1:12" hidden="1" x14ac:dyDescent="0.25">
      <c r="A128" s="160">
        <v>8</v>
      </c>
      <c r="B128" s="161" t="s">
        <v>132</v>
      </c>
      <c r="C128" s="158">
        <f t="shared" si="5"/>
        <v>2475</v>
      </c>
      <c r="D128" s="159">
        <f t="shared" si="5"/>
        <v>2892</v>
      </c>
      <c r="E128" s="134"/>
      <c r="F128" s="107"/>
      <c r="G128" s="107"/>
      <c r="H128" s="107"/>
      <c r="I128" s="107"/>
      <c r="J128" s="107"/>
      <c r="K128" s="107"/>
      <c r="L128" s="107"/>
    </row>
    <row r="129" spans="1:12" hidden="1" x14ac:dyDescent="0.25">
      <c r="A129" s="160">
        <v>9</v>
      </c>
      <c r="B129" s="161" t="s">
        <v>133</v>
      </c>
      <c r="C129" s="158">
        <f t="shared" si="5"/>
        <v>2025</v>
      </c>
      <c r="D129" s="159">
        <f t="shared" si="5"/>
        <v>2132</v>
      </c>
      <c r="E129" s="134"/>
      <c r="F129" s="107"/>
      <c r="G129" s="107"/>
      <c r="H129" s="107"/>
      <c r="I129" s="107"/>
      <c r="J129" s="107"/>
      <c r="K129" s="107"/>
      <c r="L129" s="107"/>
    </row>
    <row r="130" spans="1:12" hidden="1" x14ac:dyDescent="0.25">
      <c r="A130" s="160">
        <v>10</v>
      </c>
      <c r="B130" s="161" t="s">
        <v>134</v>
      </c>
      <c r="C130" s="158">
        <f t="shared" si="5"/>
        <v>800</v>
      </c>
      <c r="D130" s="159">
        <f t="shared" si="5"/>
        <v>1014</v>
      </c>
      <c r="E130" s="134"/>
      <c r="F130" s="107"/>
      <c r="G130" s="107"/>
      <c r="H130" s="107"/>
      <c r="I130" s="107"/>
      <c r="J130" s="107"/>
      <c r="K130" s="107"/>
      <c r="L130" s="107"/>
    </row>
    <row r="131" spans="1:12" hidden="1" x14ac:dyDescent="0.25">
      <c r="A131" s="160">
        <v>11</v>
      </c>
      <c r="B131" s="161" t="s">
        <v>135</v>
      </c>
      <c r="C131" s="158">
        <f t="shared" si="5"/>
        <v>965</v>
      </c>
      <c r="D131" s="159">
        <f t="shared" si="5"/>
        <v>1525</v>
      </c>
      <c r="E131" s="134"/>
      <c r="F131" s="107"/>
      <c r="G131" s="107"/>
      <c r="H131" s="107"/>
      <c r="I131" s="107"/>
      <c r="J131" s="107"/>
      <c r="K131" s="107"/>
      <c r="L131" s="107"/>
    </row>
    <row r="132" spans="1:12" hidden="1" x14ac:dyDescent="0.25">
      <c r="A132" s="160">
        <v>12</v>
      </c>
      <c r="B132" s="161" t="s">
        <v>136</v>
      </c>
      <c r="C132" s="158">
        <f t="shared" si="5"/>
        <v>6050</v>
      </c>
      <c r="D132" s="159">
        <f t="shared" si="5"/>
        <v>7361</v>
      </c>
      <c r="E132" s="134"/>
      <c r="F132" s="107"/>
      <c r="G132" s="107"/>
      <c r="H132" s="107"/>
      <c r="I132" s="107"/>
      <c r="J132" s="107"/>
      <c r="K132" s="107"/>
      <c r="L132" s="107"/>
    </row>
    <row r="133" spans="1:12" hidden="1" x14ac:dyDescent="0.25">
      <c r="A133" s="160">
        <v>13</v>
      </c>
      <c r="B133" s="161" t="s">
        <v>137</v>
      </c>
      <c r="C133" s="158">
        <f t="shared" si="5"/>
        <v>2475</v>
      </c>
      <c r="D133" s="159">
        <f t="shared" si="5"/>
        <v>2575</v>
      </c>
      <c r="E133" s="134"/>
      <c r="F133" s="107"/>
      <c r="G133" s="107"/>
      <c r="H133" s="107"/>
      <c r="I133" s="107"/>
      <c r="J133" s="107"/>
      <c r="K133" s="107"/>
      <c r="L133" s="107"/>
    </row>
    <row r="134" spans="1:12" hidden="1" x14ac:dyDescent="0.25">
      <c r="A134" s="160">
        <v>14</v>
      </c>
      <c r="B134" s="161" t="s">
        <v>138</v>
      </c>
      <c r="C134" s="158">
        <f t="shared" si="5"/>
        <v>270</v>
      </c>
      <c r="D134" s="159">
        <f t="shared" si="5"/>
        <v>249</v>
      </c>
      <c r="E134" s="134"/>
      <c r="F134" s="107"/>
      <c r="G134" s="107"/>
      <c r="H134" s="107"/>
      <c r="I134" s="107"/>
      <c r="J134" s="107"/>
      <c r="K134" s="107"/>
      <c r="L134" s="107"/>
    </row>
    <row r="135" spans="1:12" ht="24" hidden="1" x14ac:dyDescent="0.25">
      <c r="A135" s="160">
        <v>15</v>
      </c>
      <c r="B135" s="161" t="s">
        <v>139</v>
      </c>
      <c r="C135" s="158">
        <f t="shared" si="5"/>
        <v>110</v>
      </c>
      <c r="D135" s="159">
        <f t="shared" si="5"/>
        <v>127</v>
      </c>
      <c r="E135" s="134"/>
      <c r="F135" s="107"/>
      <c r="G135" s="107"/>
      <c r="H135" s="107"/>
      <c r="I135" s="107"/>
      <c r="J135" s="107"/>
      <c r="K135" s="107"/>
      <c r="L135" s="107"/>
    </row>
    <row r="136" spans="1:12" hidden="1" x14ac:dyDescent="0.25">
      <c r="A136" s="160">
        <v>16</v>
      </c>
      <c r="B136" s="162" t="s">
        <v>140</v>
      </c>
      <c r="C136" s="158">
        <f t="shared" si="5"/>
        <v>525</v>
      </c>
      <c r="D136" s="159">
        <f t="shared" si="5"/>
        <v>511</v>
      </c>
      <c r="E136" s="134"/>
      <c r="F136" s="107"/>
      <c r="G136" s="107"/>
      <c r="H136" s="107"/>
      <c r="I136" s="107"/>
      <c r="J136" s="107"/>
      <c r="K136" s="107"/>
      <c r="L136" s="107"/>
    </row>
    <row r="137" spans="1:12" hidden="1" x14ac:dyDescent="0.25">
      <c r="A137" s="160">
        <v>17</v>
      </c>
      <c r="B137" s="162" t="s">
        <v>141</v>
      </c>
      <c r="C137" s="158">
        <f t="shared" ref="C137:D139" si="6">+K29+K68+K92</f>
        <v>29</v>
      </c>
      <c r="D137" s="159">
        <f t="shared" si="6"/>
        <v>28</v>
      </c>
      <c r="E137" s="134"/>
      <c r="F137" s="107"/>
      <c r="G137" s="107"/>
      <c r="H137" s="107"/>
      <c r="I137" s="107"/>
      <c r="J137" s="107"/>
      <c r="K137" s="107"/>
      <c r="L137" s="107"/>
    </row>
    <row r="138" spans="1:12" hidden="1" x14ac:dyDescent="0.25">
      <c r="A138" s="160">
        <v>18</v>
      </c>
      <c r="B138" s="162" t="s">
        <v>142</v>
      </c>
      <c r="C138" s="158">
        <f t="shared" si="6"/>
        <v>370</v>
      </c>
      <c r="D138" s="159">
        <f t="shared" si="6"/>
        <v>506</v>
      </c>
      <c r="E138" s="134"/>
      <c r="F138" s="107"/>
      <c r="G138" s="107"/>
      <c r="H138" s="107"/>
      <c r="I138" s="107"/>
      <c r="J138" s="107"/>
      <c r="K138" s="107"/>
      <c r="L138" s="107"/>
    </row>
    <row r="139" spans="1:12" hidden="1" x14ac:dyDescent="0.25">
      <c r="A139" s="160">
        <v>19</v>
      </c>
      <c r="B139" s="162" t="s">
        <v>143</v>
      </c>
      <c r="C139" s="158">
        <f t="shared" si="6"/>
        <v>54</v>
      </c>
      <c r="D139" s="159">
        <f t="shared" si="6"/>
        <v>80</v>
      </c>
      <c r="E139" s="134"/>
      <c r="F139" s="107"/>
      <c r="G139" s="107"/>
      <c r="H139" s="107"/>
      <c r="I139" s="107"/>
      <c r="J139" s="107"/>
      <c r="K139" s="107"/>
      <c r="L139" s="107"/>
    </row>
    <row r="140" spans="1:12" ht="15.75" hidden="1" thickBot="1" x14ac:dyDescent="0.3">
      <c r="A140" s="228" t="s">
        <v>145</v>
      </c>
      <c r="B140" s="229"/>
      <c r="C140" s="163">
        <f>SUM(C121:C139)</f>
        <v>16924</v>
      </c>
      <c r="D140" s="164">
        <f>SUM(D121:D139)</f>
        <v>19776</v>
      </c>
      <c r="E140" s="107"/>
      <c r="F140" s="107"/>
      <c r="G140" s="107"/>
      <c r="H140" s="107"/>
      <c r="I140" s="107"/>
      <c r="J140" s="107"/>
      <c r="K140" s="107"/>
      <c r="L140" s="107"/>
    </row>
    <row r="141" spans="1:12" hidden="1" x14ac:dyDescent="0.25">
      <c r="A141" s="132"/>
      <c r="B141" s="132"/>
      <c r="C141" s="109"/>
      <c r="D141" s="107"/>
      <c r="E141" s="107"/>
      <c r="F141" s="107"/>
      <c r="G141" s="107"/>
      <c r="H141" s="107"/>
      <c r="I141" s="107"/>
      <c r="J141" s="107"/>
      <c r="K141" s="107"/>
      <c r="L141" s="107"/>
    </row>
    <row r="142" spans="1:12" hidden="1" x14ac:dyDescent="0.25">
      <c r="A142" s="132"/>
      <c r="B142" s="132"/>
      <c r="C142" s="109"/>
      <c r="D142" s="107"/>
      <c r="E142" s="107"/>
      <c r="F142" s="107"/>
      <c r="G142" s="107"/>
      <c r="H142" s="107"/>
      <c r="I142" s="107"/>
      <c r="J142" s="107"/>
      <c r="K142" s="107"/>
      <c r="L142" s="107"/>
    </row>
    <row r="143" spans="1:12" hidden="1" x14ac:dyDescent="0.25">
      <c r="A143" s="132"/>
      <c r="B143" s="132"/>
      <c r="C143" s="109"/>
      <c r="D143" s="107"/>
      <c r="E143" s="107"/>
      <c r="F143" s="107"/>
      <c r="G143" s="107"/>
      <c r="H143" s="107"/>
      <c r="I143" s="107"/>
      <c r="J143" s="107"/>
      <c r="K143" s="107"/>
      <c r="L143" s="107"/>
    </row>
    <row r="144" spans="1:12" hidden="1" x14ac:dyDescent="0.25">
      <c r="A144" s="132"/>
      <c r="B144" s="132"/>
      <c r="C144" s="109"/>
      <c r="D144" s="107"/>
      <c r="E144" s="107"/>
      <c r="F144" s="107"/>
      <c r="G144" s="107"/>
      <c r="H144" s="107"/>
      <c r="I144" s="107"/>
      <c r="J144" s="107"/>
      <c r="K144" s="107"/>
      <c r="L144" s="107"/>
    </row>
    <row r="145" spans="1:12" hidden="1" x14ac:dyDescent="0.25">
      <c r="A145" s="132"/>
      <c r="B145" s="132"/>
      <c r="C145" s="109"/>
      <c r="D145" s="107"/>
      <c r="E145" s="107"/>
      <c r="F145" s="107"/>
      <c r="G145" s="107"/>
      <c r="H145" s="107"/>
      <c r="I145" s="107"/>
      <c r="J145" s="107"/>
      <c r="K145" s="107"/>
      <c r="L145" s="107"/>
    </row>
    <row r="146" spans="1:12" hidden="1" x14ac:dyDescent="0.25">
      <c r="A146" s="132"/>
      <c r="B146" s="132"/>
      <c r="C146" s="109"/>
      <c r="D146" s="107"/>
      <c r="E146" s="107"/>
      <c r="F146" s="107"/>
      <c r="G146" s="107"/>
      <c r="H146" s="107"/>
      <c r="I146" s="107"/>
      <c r="J146" s="107"/>
      <c r="K146" s="107"/>
      <c r="L146" s="107"/>
    </row>
    <row r="147" spans="1:12" hidden="1" x14ac:dyDescent="0.25">
      <c r="A147" s="132"/>
      <c r="B147" s="132"/>
      <c r="C147" s="109"/>
      <c r="D147" s="107"/>
      <c r="E147" s="107"/>
      <c r="F147" s="107"/>
      <c r="G147" s="107"/>
      <c r="H147" s="107"/>
      <c r="I147" s="107"/>
      <c r="J147" s="107"/>
      <c r="K147" s="107"/>
      <c r="L147" s="107"/>
    </row>
    <row r="148" spans="1:12" hidden="1" x14ac:dyDescent="0.25">
      <c r="A148" s="132"/>
      <c r="B148" s="132"/>
      <c r="C148" s="109"/>
      <c r="D148" s="107"/>
      <c r="E148" s="107"/>
      <c r="F148" s="107"/>
      <c r="G148" s="107"/>
      <c r="H148" s="107"/>
      <c r="I148" s="107"/>
      <c r="J148" s="107"/>
      <c r="K148" s="107"/>
      <c r="L148" s="107"/>
    </row>
    <row r="149" spans="1:12" hidden="1" x14ac:dyDescent="0.25">
      <c r="A149" s="132"/>
      <c r="B149" s="132"/>
      <c r="C149" s="109"/>
      <c r="D149" s="107"/>
      <c r="E149" s="107"/>
      <c r="F149" s="107"/>
      <c r="G149" s="107"/>
      <c r="H149" s="107"/>
      <c r="I149" s="107"/>
      <c r="J149" s="107"/>
      <c r="K149" s="107"/>
      <c r="L149" s="107"/>
    </row>
    <row r="150" spans="1:12" hidden="1" x14ac:dyDescent="0.25">
      <c r="A150" s="132"/>
      <c r="B150" s="132"/>
      <c r="C150" s="109"/>
      <c r="D150" s="107"/>
      <c r="E150" s="107"/>
      <c r="F150" s="107"/>
      <c r="G150" s="107"/>
      <c r="H150" s="107"/>
      <c r="I150" s="107"/>
      <c r="J150" s="107"/>
      <c r="K150" s="107"/>
      <c r="L150" s="107"/>
    </row>
    <row r="151" spans="1:12" hidden="1" x14ac:dyDescent="0.25">
      <c r="A151" s="132"/>
      <c r="B151" s="132"/>
      <c r="C151" s="109"/>
      <c r="D151" s="107"/>
      <c r="E151" s="107"/>
      <c r="F151" s="107"/>
      <c r="G151" s="107"/>
      <c r="H151" s="107"/>
      <c r="I151" s="107"/>
      <c r="J151" s="107"/>
      <c r="K151" s="107"/>
      <c r="L151" s="107"/>
    </row>
    <row r="152" spans="1:12" hidden="1" x14ac:dyDescent="0.25">
      <c r="A152" s="132"/>
      <c r="B152" s="132"/>
      <c r="C152" s="109"/>
      <c r="D152" s="107"/>
      <c r="E152" s="107"/>
      <c r="F152" s="107"/>
      <c r="G152" s="107"/>
      <c r="H152" s="107"/>
      <c r="I152" s="107"/>
      <c r="J152" s="107"/>
      <c r="K152" s="107"/>
      <c r="L152" s="107"/>
    </row>
    <row r="153" spans="1:12" hidden="1" x14ac:dyDescent="0.25">
      <c r="A153" s="132"/>
      <c r="B153" s="132"/>
      <c r="C153" s="109"/>
      <c r="D153" s="107"/>
      <c r="E153" s="107"/>
      <c r="F153" s="107"/>
      <c r="G153" s="107"/>
      <c r="H153" s="107"/>
      <c r="I153" s="107"/>
      <c r="J153" s="107"/>
      <c r="K153" s="107"/>
      <c r="L153" s="107"/>
    </row>
    <row r="154" spans="1:12" hidden="1" x14ac:dyDescent="0.25">
      <c r="A154" s="132"/>
      <c r="B154" s="132"/>
      <c r="C154" s="109"/>
      <c r="D154" s="107"/>
      <c r="E154" s="107"/>
      <c r="F154" s="107"/>
      <c r="G154" s="107"/>
      <c r="H154" s="107"/>
      <c r="I154" s="107"/>
      <c r="J154" s="107"/>
      <c r="K154" s="107"/>
      <c r="L154" s="107"/>
    </row>
    <row r="155" spans="1:12" hidden="1" x14ac:dyDescent="0.25">
      <c r="A155" s="132"/>
      <c r="B155" s="132"/>
      <c r="C155" s="109"/>
      <c r="D155" s="107"/>
      <c r="E155" s="107"/>
      <c r="F155" s="107"/>
      <c r="G155" s="107"/>
      <c r="H155" s="107"/>
      <c r="I155" s="107"/>
      <c r="J155" s="107"/>
      <c r="K155" s="107"/>
      <c r="L155" s="107"/>
    </row>
    <row r="156" spans="1:12" hidden="1" x14ac:dyDescent="0.25">
      <c r="A156" s="132"/>
      <c r="B156" s="132"/>
      <c r="C156" s="109"/>
      <c r="D156" s="107"/>
      <c r="E156" s="107"/>
      <c r="F156" s="107"/>
      <c r="G156" s="107"/>
      <c r="H156" s="107"/>
      <c r="I156" s="107"/>
      <c r="J156" s="107"/>
      <c r="K156" s="107"/>
      <c r="L156" s="107"/>
    </row>
    <row r="157" spans="1:12" hidden="1" x14ac:dyDescent="0.25">
      <c r="A157" s="132"/>
      <c r="B157" s="132"/>
      <c r="C157" s="109"/>
      <c r="D157" s="107"/>
      <c r="E157" s="107"/>
      <c r="F157" s="107"/>
      <c r="G157" s="107"/>
      <c r="H157" s="107"/>
      <c r="I157" s="107"/>
      <c r="J157" s="107"/>
      <c r="K157" s="107"/>
      <c r="L157" s="107"/>
    </row>
    <row r="158" spans="1:12" x14ac:dyDescent="0.25">
      <c r="A158" s="132"/>
      <c r="B158" s="132"/>
      <c r="C158" s="109"/>
      <c r="D158" s="107"/>
      <c r="E158" s="107"/>
      <c r="F158" s="107"/>
      <c r="G158" s="107"/>
      <c r="H158" s="107"/>
      <c r="I158" s="107"/>
      <c r="J158" s="107"/>
      <c r="K158" s="107"/>
      <c r="L158" s="107"/>
    </row>
    <row r="159" spans="1:12" x14ac:dyDescent="0.25">
      <c r="A159" s="132"/>
      <c r="B159" s="132"/>
      <c r="C159" s="109"/>
      <c r="D159" s="107"/>
      <c r="E159" s="107"/>
      <c r="F159" s="107"/>
      <c r="G159" s="107"/>
      <c r="H159" s="107"/>
      <c r="I159" s="107"/>
      <c r="J159" s="107"/>
      <c r="K159" s="107"/>
      <c r="L159" s="107"/>
    </row>
    <row r="160" spans="1:12" x14ac:dyDescent="0.25">
      <c r="A160" s="132"/>
      <c r="B160" s="132"/>
      <c r="C160" s="109"/>
      <c r="D160" s="107"/>
      <c r="E160" s="107"/>
      <c r="F160" s="107"/>
      <c r="G160" s="107"/>
      <c r="H160" s="107"/>
      <c r="I160" s="107"/>
      <c r="J160" s="107"/>
      <c r="K160" s="107"/>
      <c r="L160" s="107"/>
    </row>
    <row r="161" spans="1:12" x14ac:dyDescent="0.25">
      <c r="A161" s="132"/>
      <c r="B161" s="132"/>
      <c r="C161" s="109"/>
      <c r="D161" s="107"/>
      <c r="E161" s="107"/>
      <c r="F161" s="107"/>
      <c r="G161" s="107"/>
      <c r="H161" s="107"/>
      <c r="I161" s="107"/>
      <c r="J161" s="107"/>
      <c r="K161" s="107"/>
      <c r="L161" s="107"/>
    </row>
    <row r="162" spans="1:12" x14ac:dyDescent="0.25">
      <c r="A162" s="132"/>
      <c r="B162" s="132"/>
      <c r="C162" s="109"/>
      <c r="D162" s="107"/>
      <c r="E162" s="107"/>
      <c r="F162" s="107"/>
      <c r="G162" s="107"/>
      <c r="H162" s="107"/>
      <c r="I162" s="107"/>
      <c r="J162" s="107"/>
      <c r="K162" s="107"/>
      <c r="L162" s="107"/>
    </row>
    <row r="163" spans="1:12" x14ac:dyDescent="0.25">
      <c r="A163" s="132"/>
      <c r="B163" s="132"/>
      <c r="C163" s="109"/>
      <c r="D163" s="107"/>
      <c r="E163" s="107"/>
      <c r="F163" s="107"/>
      <c r="G163" s="107"/>
      <c r="H163" s="107"/>
      <c r="I163" s="107"/>
      <c r="J163" s="107"/>
      <c r="K163" s="107"/>
      <c r="L163" s="107"/>
    </row>
    <row r="164" spans="1:12" x14ac:dyDescent="0.25">
      <c r="A164" s="132"/>
      <c r="B164" s="132"/>
      <c r="C164" s="109"/>
      <c r="D164" s="107"/>
      <c r="E164" s="107"/>
      <c r="F164" s="107"/>
      <c r="G164" s="107"/>
      <c r="H164" s="107"/>
      <c r="I164" s="107"/>
      <c r="J164" s="107"/>
      <c r="K164" s="107"/>
      <c r="L164" s="107"/>
    </row>
    <row r="165" spans="1:12" x14ac:dyDescent="0.25">
      <c r="A165" s="132"/>
      <c r="B165" s="132"/>
      <c r="C165" s="109"/>
      <c r="D165" s="107"/>
      <c r="E165" s="107"/>
      <c r="F165" s="107"/>
      <c r="G165" s="107"/>
      <c r="H165" s="107"/>
      <c r="I165" s="107"/>
      <c r="J165" s="107"/>
      <c r="K165" s="107"/>
      <c r="L165" s="107"/>
    </row>
    <row r="166" spans="1:12" x14ac:dyDescent="0.25">
      <c r="A166" s="132"/>
      <c r="B166" s="132"/>
      <c r="C166" s="109"/>
      <c r="D166" s="107"/>
      <c r="E166" s="107"/>
      <c r="F166" s="107"/>
      <c r="G166" s="107"/>
      <c r="H166" s="107"/>
      <c r="I166" s="107"/>
      <c r="J166" s="107"/>
      <c r="K166" s="107"/>
      <c r="L166" s="107"/>
    </row>
    <row r="167" spans="1:12" x14ac:dyDescent="0.25">
      <c r="A167" s="132"/>
      <c r="B167" s="132"/>
      <c r="C167" s="109"/>
      <c r="D167" s="107"/>
      <c r="E167" s="107"/>
      <c r="F167" s="107"/>
      <c r="G167" s="107"/>
      <c r="H167" s="107"/>
      <c r="I167" s="107"/>
      <c r="J167" s="107"/>
      <c r="K167" s="107"/>
      <c r="L167" s="107"/>
    </row>
    <row r="168" spans="1:12" x14ac:dyDescent="0.25">
      <c r="A168" s="132"/>
      <c r="B168" s="132"/>
      <c r="C168" s="109"/>
      <c r="D168" s="107"/>
      <c r="E168" s="107"/>
      <c r="F168" s="107"/>
      <c r="G168" s="107"/>
      <c r="H168" s="107"/>
      <c r="I168" s="107"/>
      <c r="J168" s="107"/>
      <c r="K168" s="107"/>
      <c r="L168" s="107"/>
    </row>
    <row r="169" spans="1:12" x14ac:dyDescent="0.25">
      <c r="A169" s="132"/>
      <c r="B169" s="132"/>
      <c r="C169" s="109"/>
      <c r="D169" s="107"/>
      <c r="E169" s="107"/>
      <c r="F169" s="107"/>
      <c r="G169" s="107"/>
      <c r="H169" s="107"/>
      <c r="I169" s="107"/>
      <c r="J169" s="107"/>
      <c r="K169" s="107"/>
      <c r="L169" s="107"/>
    </row>
    <row r="170" spans="1:12" x14ac:dyDescent="0.25">
      <c r="A170" s="132"/>
      <c r="B170" s="132"/>
      <c r="C170" s="109"/>
      <c r="D170" s="107"/>
      <c r="E170" s="107"/>
      <c r="F170" s="107"/>
      <c r="G170" s="107"/>
      <c r="H170" s="107"/>
      <c r="I170" s="107"/>
      <c r="J170" s="107"/>
      <c r="K170" s="107"/>
      <c r="L170" s="107"/>
    </row>
    <row r="172" spans="1:12" x14ac:dyDescent="0.25">
      <c r="B172" s="82" t="s">
        <v>81</v>
      </c>
      <c r="C172" t="s">
        <v>102</v>
      </c>
      <c r="F172" s="49" t="s">
        <v>146</v>
      </c>
      <c r="H172" t="s">
        <v>147</v>
      </c>
    </row>
    <row r="173" spans="1:12" ht="15" customHeight="1" x14ac:dyDescent="0.25">
      <c r="C173" s="197" t="s">
        <v>148</v>
      </c>
      <c r="D173" s="197"/>
      <c r="E173" s="197"/>
      <c r="F173" s="49"/>
      <c r="G173" s="49"/>
      <c r="H173" s="49" t="s">
        <v>149</v>
      </c>
      <c r="I173" s="49"/>
      <c r="J173" s="49"/>
      <c r="K173" s="49"/>
    </row>
    <row r="174" spans="1:12" ht="15" customHeight="1" x14ac:dyDescent="0.25">
      <c r="C174" s="197" t="s">
        <v>150</v>
      </c>
      <c r="D174" s="197"/>
      <c r="E174" s="197"/>
      <c r="F174" s="49"/>
      <c r="G174" s="49"/>
      <c r="H174" s="49" t="s">
        <v>151</v>
      </c>
      <c r="I174" s="49"/>
      <c r="J174" s="49"/>
      <c r="K174" s="49"/>
    </row>
    <row r="175" spans="1:12" x14ac:dyDescent="0.25">
      <c r="B175" s="82" t="s">
        <v>82</v>
      </c>
      <c r="C175" s="49" t="s">
        <v>197</v>
      </c>
      <c r="G175" s="49"/>
    </row>
  </sheetData>
  <mergeCells count="36">
    <mergeCell ref="C174:E174"/>
    <mergeCell ref="A95:B95"/>
    <mergeCell ref="A119:A120"/>
    <mergeCell ref="B119:B120"/>
    <mergeCell ref="C119:D119"/>
    <mergeCell ref="A140:B140"/>
    <mergeCell ref="C173:E173"/>
    <mergeCell ref="A71:B71"/>
    <mergeCell ref="B73:L73"/>
    <mergeCell ref="A74:A75"/>
    <mergeCell ref="B74:B75"/>
    <mergeCell ref="C74:D74"/>
    <mergeCell ref="E74:F74"/>
    <mergeCell ref="G74:H74"/>
    <mergeCell ref="I74:J74"/>
    <mergeCell ref="K74:L74"/>
    <mergeCell ref="A32:B32"/>
    <mergeCell ref="B49:L49"/>
    <mergeCell ref="A50:A51"/>
    <mergeCell ref="B50:B51"/>
    <mergeCell ref="C50:D50"/>
    <mergeCell ref="E50:F50"/>
    <mergeCell ref="G50:H50"/>
    <mergeCell ref="I50:J50"/>
    <mergeCell ref="I11:J11"/>
    <mergeCell ref="B2:C2"/>
    <mergeCell ref="A4:L4"/>
    <mergeCell ref="A6:L6"/>
    <mergeCell ref="A7:L7"/>
    <mergeCell ref="A8:L8"/>
    <mergeCell ref="B10:L10"/>
    <mergeCell ref="A11:A12"/>
    <mergeCell ref="B11:B12"/>
    <mergeCell ref="C11:D11"/>
    <mergeCell ref="E11:F11"/>
    <mergeCell ref="G11:H11"/>
  </mergeCells>
  <hyperlinks>
    <hyperlink ref="A8" r:id="rId1" xr:uid="{41573BD6-2B2E-4453-8DF1-C3E874EEC113}"/>
  </hyperlinks>
  <pageMargins left="0" right="0" top="0.15748031496062992" bottom="0.16" header="0" footer="0"/>
  <pageSetup scale="77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B905C-350D-4A7D-9857-25FC17F78C43}">
  <dimension ref="A1:L166"/>
  <sheetViews>
    <sheetView topLeftCell="A53" workbookViewId="0">
      <selection activeCell="B181" sqref="B181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191"/>
      <c r="C2" s="191"/>
      <c r="L2" s="127" t="s">
        <v>162</v>
      </c>
    </row>
    <row r="3" spans="1:12" ht="18.75" x14ac:dyDescent="0.3">
      <c r="H3" s="128"/>
      <c r="I3" s="128"/>
      <c r="J3" s="128"/>
      <c r="L3" s="129"/>
    </row>
    <row r="4" spans="1:12" x14ac:dyDescent="0.25">
      <c r="A4" s="191"/>
      <c r="B4" s="191"/>
      <c r="C4" s="191"/>
      <c r="D4" s="191"/>
      <c r="E4" s="191"/>
      <c r="F4" s="191"/>
      <c r="G4" s="191"/>
      <c r="H4" s="191"/>
      <c r="I4" s="191"/>
      <c r="J4" s="191"/>
      <c r="K4" s="191"/>
      <c r="L4" s="191"/>
    </row>
    <row r="5" spans="1:12" x14ac:dyDescent="0.25">
      <c r="A5" s="137"/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</row>
    <row r="6" spans="1:12" x14ac:dyDescent="0.25">
      <c r="A6" s="190" t="s">
        <v>0</v>
      </c>
      <c r="B6" s="190"/>
      <c r="C6" s="190"/>
      <c r="D6" s="190"/>
      <c r="E6" s="190"/>
      <c r="F6" s="190"/>
      <c r="G6" s="190"/>
      <c r="H6" s="190"/>
      <c r="I6" s="190"/>
      <c r="J6" s="190"/>
      <c r="K6" s="190"/>
      <c r="L6" s="190"/>
    </row>
    <row r="7" spans="1:12" x14ac:dyDescent="0.25">
      <c r="A7" s="191" t="s">
        <v>54</v>
      </c>
      <c r="B7" s="191"/>
      <c r="C7" s="191"/>
      <c r="D7" s="191"/>
      <c r="E7" s="191"/>
      <c r="F7" s="191"/>
      <c r="G7" s="191"/>
      <c r="H7" s="191"/>
      <c r="I7" s="191"/>
      <c r="J7" s="191"/>
      <c r="K7" s="191"/>
      <c r="L7" s="191"/>
    </row>
    <row r="8" spans="1:12" x14ac:dyDescent="0.25">
      <c r="A8" s="192" t="s">
        <v>55</v>
      </c>
      <c r="B8" s="191"/>
      <c r="C8" s="191"/>
      <c r="D8" s="191"/>
      <c r="E8" s="191"/>
      <c r="F8" s="191"/>
      <c r="G8" s="191"/>
      <c r="H8" s="191"/>
      <c r="I8" s="191"/>
      <c r="J8" s="191"/>
      <c r="K8" s="191"/>
      <c r="L8" s="191"/>
    </row>
    <row r="10" spans="1:12" ht="15.75" customHeight="1" x14ac:dyDescent="0.25">
      <c r="B10" s="219" t="s">
        <v>202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 x14ac:dyDescent="0.25">
      <c r="A11" s="206" t="s">
        <v>56</v>
      </c>
      <c r="B11" s="220" t="s">
        <v>126</v>
      </c>
      <c r="C11" s="213" t="s">
        <v>109</v>
      </c>
      <c r="D11" s="213"/>
      <c r="E11" s="214" t="s">
        <v>110</v>
      </c>
      <c r="F11" s="214"/>
      <c r="G11" s="214" t="s">
        <v>111</v>
      </c>
      <c r="H11" s="214"/>
      <c r="I11" s="214" t="s">
        <v>112</v>
      </c>
      <c r="J11" s="214"/>
    </row>
    <row r="12" spans="1:12" x14ac:dyDescent="0.25">
      <c r="A12" s="206"/>
      <c r="B12" s="220"/>
      <c r="C12" s="141" t="s">
        <v>127</v>
      </c>
      <c r="D12" s="141" t="s">
        <v>115</v>
      </c>
      <c r="E12" s="141" t="s">
        <v>127</v>
      </c>
      <c r="F12" s="141" t="s">
        <v>115</v>
      </c>
      <c r="G12" s="141" t="s">
        <v>127</v>
      </c>
      <c r="H12" s="141" t="s">
        <v>115</v>
      </c>
      <c r="I12" s="141" t="s">
        <v>127</v>
      </c>
      <c r="J12" s="141" t="s">
        <v>115</v>
      </c>
    </row>
    <row r="13" spans="1:12" x14ac:dyDescent="0.25">
      <c r="A13" s="182">
        <v>1</v>
      </c>
      <c r="B13" s="130" t="s">
        <v>128</v>
      </c>
      <c r="C13" s="183">
        <v>18</v>
      </c>
      <c r="D13" s="183">
        <v>12</v>
      </c>
      <c r="E13" s="183">
        <v>19</v>
      </c>
      <c r="F13" s="183">
        <v>19</v>
      </c>
      <c r="G13" s="183">
        <v>19</v>
      </c>
      <c r="H13" s="183">
        <v>14</v>
      </c>
      <c r="I13" s="183">
        <v>12</v>
      </c>
      <c r="J13" s="183">
        <v>20</v>
      </c>
    </row>
    <row r="14" spans="1:12" x14ac:dyDescent="0.25">
      <c r="A14" s="182">
        <v>2</v>
      </c>
      <c r="B14" s="130" t="s">
        <v>129</v>
      </c>
      <c r="C14" s="183">
        <v>14</v>
      </c>
      <c r="D14" s="183">
        <v>11</v>
      </c>
      <c r="E14" s="183">
        <v>16</v>
      </c>
      <c r="F14" s="183">
        <v>9</v>
      </c>
      <c r="G14" s="183">
        <v>16</v>
      </c>
      <c r="H14" s="183">
        <v>11</v>
      </c>
      <c r="I14" s="183">
        <v>12</v>
      </c>
      <c r="J14" s="183">
        <v>18</v>
      </c>
    </row>
    <row r="15" spans="1:12" x14ac:dyDescent="0.25">
      <c r="A15" s="182">
        <v>3</v>
      </c>
      <c r="B15" s="130" t="s">
        <v>130</v>
      </c>
      <c r="C15" s="183">
        <v>75</v>
      </c>
      <c r="D15" s="183">
        <v>96</v>
      </c>
      <c r="E15" s="183">
        <v>82</v>
      </c>
      <c r="F15" s="183">
        <v>80</v>
      </c>
      <c r="G15" s="183">
        <v>82</v>
      </c>
      <c r="H15" s="183">
        <v>93</v>
      </c>
      <c r="I15" s="183">
        <v>65</v>
      </c>
      <c r="J15" s="183">
        <v>75</v>
      </c>
    </row>
    <row r="16" spans="1:12" x14ac:dyDescent="0.25">
      <c r="A16" s="182">
        <v>4</v>
      </c>
      <c r="B16" s="130" t="s">
        <v>131</v>
      </c>
      <c r="C16" s="183">
        <v>10</v>
      </c>
      <c r="D16" s="183">
        <v>8</v>
      </c>
      <c r="E16" s="183">
        <v>16</v>
      </c>
      <c r="F16" s="183">
        <v>13</v>
      </c>
      <c r="G16" s="183">
        <v>15</v>
      </c>
      <c r="H16" s="183">
        <v>9</v>
      </c>
      <c r="I16" s="183">
        <v>9</v>
      </c>
      <c r="J16" s="183">
        <v>13</v>
      </c>
    </row>
    <row r="17" spans="1:10" ht="24" x14ac:dyDescent="0.25">
      <c r="A17" s="182">
        <v>5</v>
      </c>
      <c r="B17" s="130" t="s">
        <v>183</v>
      </c>
      <c r="C17" s="183">
        <v>0</v>
      </c>
      <c r="D17" s="183">
        <v>0</v>
      </c>
      <c r="E17" s="183">
        <v>0</v>
      </c>
      <c r="F17" s="183">
        <v>0</v>
      </c>
      <c r="G17" s="183">
        <v>0</v>
      </c>
      <c r="H17" s="183">
        <v>0</v>
      </c>
      <c r="I17" s="183">
        <v>3</v>
      </c>
      <c r="J17" s="183">
        <v>0</v>
      </c>
    </row>
    <row r="18" spans="1:10" ht="36" x14ac:dyDescent="0.25">
      <c r="A18" s="182">
        <v>6</v>
      </c>
      <c r="B18" s="130" t="s">
        <v>184</v>
      </c>
      <c r="C18" s="183">
        <v>0</v>
      </c>
      <c r="D18" s="183">
        <v>1</v>
      </c>
      <c r="E18" s="183">
        <v>0</v>
      </c>
      <c r="F18" s="183">
        <v>0</v>
      </c>
      <c r="G18" s="183">
        <v>4</v>
      </c>
      <c r="H18" s="183">
        <v>1</v>
      </c>
      <c r="I18" s="183">
        <v>0</v>
      </c>
      <c r="J18" s="183">
        <v>1</v>
      </c>
    </row>
    <row r="19" spans="1:10" ht="36" x14ac:dyDescent="0.25">
      <c r="A19" s="182">
        <v>7</v>
      </c>
      <c r="B19" s="130" t="s">
        <v>185</v>
      </c>
      <c r="C19" s="183">
        <v>0</v>
      </c>
      <c r="D19" s="183">
        <v>5</v>
      </c>
      <c r="E19" s="183">
        <v>2</v>
      </c>
      <c r="F19" s="183">
        <v>3</v>
      </c>
      <c r="G19" s="183">
        <v>3</v>
      </c>
      <c r="H19" s="183">
        <v>1</v>
      </c>
      <c r="I19" s="183">
        <v>1</v>
      </c>
      <c r="J19" s="183">
        <v>5</v>
      </c>
    </row>
    <row r="20" spans="1:10" x14ac:dyDescent="0.25">
      <c r="A20" s="182">
        <v>8</v>
      </c>
      <c r="B20" s="130" t="s">
        <v>132</v>
      </c>
      <c r="C20" s="183">
        <v>400</v>
      </c>
      <c r="D20" s="183">
        <v>406</v>
      </c>
      <c r="E20" s="183">
        <v>425</v>
      </c>
      <c r="F20" s="183">
        <v>481</v>
      </c>
      <c r="G20" s="183">
        <v>425</v>
      </c>
      <c r="H20" s="183">
        <v>468</v>
      </c>
      <c r="I20" s="183">
        <v>375</v>
      </c>
      <c r="J20" s="183">
        <v>467</v>
      </c>
    </row>
    <row r="21" spans="1:10" x14ac:dyDescent="0.25">
      <c r="A21" s="182">
        <v>9</v>
      </c>
      <c r="B21" s="130" t="s">
        <v>133</v>
      </c>
      <c r="C21" s="183">
        <v>300</v>
      </c>
      <c r="D21" s="183">
        <v>393</v>
      </c>
      <c r="E21" s="183">
        <v>350</v>
      </c>
      <c r="F21" s="183">
        <v>285</v>
      </c>
      <c r="G21" s="183">
        <v>375</v>
      </c>
      <c r="H21" s="183">
        <v>332</v>
      </c>
      <c r="I21" s="183">
        <v>275</v>
      </c>
      <c r="J21" s="183">
        <v>327</v>
      </c>
    </row>
    <row r="22" spans="1:10" x14ac:dyDescent="0.25">
      <c r="A22" s="182">
        <v>10</v>
      </c>
      <c r="B22" s="130" t="s">
        <v>134</v>
      </c>
      <c r="C22" s="183">
        <v>100</v>
      </c>
      <c r="D22" s="183">
        <v>178</v>
      </c>
      <c r="E22" s="183">
        <v>150</v>
      </c>
      <c r="F22" s="183">
        <v>180</v>
      </c>
      <c r="G22" s="183">
        <v>150</v>
      </c>
      <c r="H22" s="183">
        <v>176</v>
      </c>
      <c r="I22" s="183">
        <v>100</v>
      </c>
      <c r="J22" s="183">
        <v>156</v>
      </c>
    </row>
    <row r="23" spans="1:10" x14ac:dyDescent="0.25">
      <c r="A23" s="182">
        <v>11</v>
      </c>
      <c r="B23" s="130" t="s">
        <v>135</v>
      </c>
      <c r="C23" s="183">
        <v>145</v>
      </c>
      <c r="D23" s="183">
        <v>170</v>
      </c>
      <c r="E23" s="183">
        <v>170</v>
      </c>
      <c r="F23" s="183">
        <v>157</v>
      </c>
      <c r="G23" s="183">
        <v>170</v>
      </c>
      <c r="H23" s="183">
        <v>257</v>
      </c>
      <c r="I23" s="183">
        <v>140</v>
      </c>
      <c r="J23" s="183">
        <v>263</v>
      </c>
    </row>
    <row r="24" spans="1:10" x14ac:dyDescent="0.25">
      <c r="A24" s="182">
        <v>12</v>
      </c>
      <c r="B24" s="130" t="s">
        <v>136</v>
      </c>
      <c r="C24" s="183">
        <v>900</v>
      </c>
      <c r="D24" s="183">
        <v>1331</v>
      </c>
      <c r="E24" s="183">
        <v>1075</v>
      </c>
      <c r="F24" s="183">
        <v>1385</v>
      </c>
      <c r="G24" s="183">
        <v>1075</v>
      </c>
      <c r="H24" s="183">
        <v>1092</v>
      </c>
      <c r="I24" s="183">
        <v>850</v>
      </c>
      <c r="J24" s="183">
        <v>1090</v>
      </c>
    </row>
    <row r="25" spans="1:10" x14ac:dyDescent="0.25">
      <c r="A25" s="182">
        <v>13</v>
      </c>
      <c r="B25" s="130" t="s">
        <v>137</v>
      </c>
      <c r="C25" s="183">
        <v>350</v>
      </c>
      <c r="D25" s="183">
        <v>494</v>
      </c>
      <c r="E25" s="183">
        <v>450</v>
      </c>
      <c r="F25" s="183">
        <v>402</v>
      </c>
      <c r="G25" s="183">
        <v>450</v>
      </c>
      <c r="H25" s="183">
        <v>395</v>
      </c>
      <c r="I25" s="183">
        <v>325</v>
      </c>
      <c r="J25" s="183">
        <v>370</v>
      </c>
    </row>
    <row r="26" spans="1:10" x14ac:dyDescent="0.25">
      <c r="A26" s="182">
        <v>14</v>
      </c>
      <c r="B26" s="130" t="s">
        <v>138</v>
      </c>
      <c r="C26" s="183">
        <v>35</v>
      </c>
      <c r="D26" s="183">
        <v>50</v>
      </c>
      <c r="E26" s="183">
        <v>50</v>
      </c>
      <c r="F26" s="183">
        <v>48</v>
      </c>
      <c r="G26" s="183">
        <v>50</v>
      </c>
      <c r="H26" s="183">
        <v>38</v>
      </c>
      <c r="I26" s="183">
        <v>35</v>
      </c>
      <c r="J26" s="183">
        <v>34</v>
      </c>
    </row>
    <row r="27" spans="1:10" ht="24" x14ac:dyDescent="0.25">
      <c r="A27" s="182">
        <v>15</v>
      </c>
      <c r="B27" s="130" t="s">
        <v>139</v>
      </c>
      <c r="C27" s="183">
        <v>10</v>
      </c>
      <c r="D27" s="183">
        <v>22</v>
      </c>
      <c r="E27" s="183">
        <v>22</v>
      </c>
      <c r="F27" s="183">
        <v>18</v>
      </c>
      <c r="G27" s="183">
        <v>23</v>
      </c>
      <c r="H27" s="183">
        <v>22</v>
      </c>
      <c r="I27" s="183">
        <v>10</v>
      </c>
      <c r="J27" s="183">
        <v>20</v>
      </c>
    </row>
    <row r="28" spans="1:10" x14ac:dyDescent="0.25">
      <c r="A28" s="182">
        <v>16</v>
      </c>
      <c r="B28" s="131" t="s">
        <v>140</v>
      </c>
      <c r="C28" s="183">
        <v>75</v>
      </c>
      <c r="D28" s="183">
        <v>117</v>
      </c>
      <c r="E28" s="183">
        <v>105</v>
      </c>
      <c r="F28" s="183">
        <v>94</v>
      </c>
      <c r="G28" s="183">
        <v>105</v>
      </c>
      <c r="H28" s="183">
        <v>81</v>
      </c>
      <c r="I28" s="183">
        <v>80</v>
      </c>
      <c r="J28" s="183">
        <v>66</v>
      </c>
    </row>
    <row r="29" spans="1:10" x14ac:dyDescent="0.25">
      <c r="A29" s="182">
        <v>17</v>
      </c>
      <c r="B29" s="131" t="s">
        <v>141</v>
      </c>
      <c r="C29" s="183">
        <v>4</v>
      </c>
      <c r="D29" s="183">
        <v>6</v>
      </c>
      <c r="E29" s="183">
        <v>6</v>
      </c>
      <c r="F29" s="183">
        <v>3</v>
      </c>
      <c r="G29" s="183">
        <v>6</v>
      </c>
      <c r="H29" s="183">
        <v>5</v>
      </c>
      <c r="I29" s="183">
        <v>2</v>
      </c>
      <c r="J29" s="183">
        <v>4</v>
      </c>
    </row>
    <row r="30" spans="1:10" x14ac:dyDescent="0.25">
      <c r="A30" s="182">
        <v>18</v>
      </c>
      <c r="B30" s="131" t="s">
        <v>142</v>
      </c>
      <c r="C30" s="183">
        <v>58</v>
      </c>
      <c r="D30" s="183">
        <v>94</v>
      </c>
      <c r="E30" s="183">
        <v>67</v>
      </c>
      <c r="F30" s="183">
        <v>76</v>
      </c>
      <c r="G30" s="183">
        <v>67</v>
      </c>
      <c r="H30" s="183">
        <v>74</v>
      </c>
      <c r="I30" s="183">
        <v>45</v>
      </c>
      <c r="J30" s="183">
        <v>73</v>
      </c>
    </row>
    <row r="31" spans="1:10" x14ac:dyDescent="0.25">
      <c r="A31" s="182">
        <v>19</v>
      </c>
      <c r="B31" s="131" t="s">
        <v>143</v>
      </c>
      <c r="C31" s="183">
        <v>5</v>
      </c>
      <c r="D31" s="183">
        <v>16</v>
      </c>
      <c r="E31" s="183">
        <v>11</v>
      </c>
      <c r="F31" s="183">
        <v>15</v>
      </c>
      <c r="G31" s="183">
        <v>11</v>
      </c>
      <c r="H31" s="183">
        <v>15</v>
      </c>
      <c r="I31" s="183">
        <v>5</v>
      </c>
      <c r="J31" s="183">
        <v>11</v>
      </c>
    </row>
    <row r="32" spans="1:10" x14ac:dyDescent="0.25">
      <c r="A32" s="221" t="s">
        <v>144</v>
      </c>
      <c r="B32" s="221"/>
      <c r="C32" s="184">
        <f t="shared" ref="C32:H32" si="0">SUM(C13:C31)</f>
        <v>2499</v>
      </c>
      <c r="D32" s="184">
        <f t="shared" si="0"/>
        <v>3410</v>
      </c>
      <c r="E32" s="184">
        <f>SUM(E13:E31)</f>
        <v>3016</v>
      </c>
      <c r="F32" s="184">
        <f t="shared" si="0"/>
        <v>3268</v>
      </c>
      <c r="G32" s="184">
        <f>SUM(G13:G31)</f>
        <v>3046</v>
      </c>
      <c r="H32" s="184">
        <f t="shared" si="0"/>
        <v>3084</v>
      </c>
      <c r="I32" s="184">
        <f>SUM(I13:I31)</f>
        <v>2344</v>
      </c>
      <c r="J32" s="184">
        <f>SUM(J13:J31)</f>
        <v>3013</v>
      </c>
    </row>
    <row r="33" spans="1:12" x14ac:dyDescent="0.25">
      <c r="A33" s="49"/>
      <c r="B33" s="124"/>
      <c r="C33" s="109"/>
      <c r="D33" s="107"/>
      <c r="E33" s="107"/>
      <c r="F33" s="107"/>
      <c r="G33" s="107"/>
      <c r="H33" s="107"/>
      <c r="I33" s="107"/>
      <c r="J33" s="107"/>
      <c r="K33" s="107"/>
      <c r="L33" s="107"/>
    </row>
    <row r="34" spans="1:12" x14ac:dyDescent="0.25">
      <c r="A34" s="49"/>
      <c r="B34" s="124"/>
      <c r="C34" s="109"/>
      <c r="D34" s="107"/>
      <c r="E34" s="107"/>
      <c r="F34" s="107"/>
      <c r="G34" s="107"/>
      <c r="H34" s="107"/>
      <c r="I34" s="107"/>
      <c r="J34" s="107"/>
      <c r="K34" s="107"/>
      <c r="L34" s="107"/>
    </row>
    <row r="35" spans="1:12" x14ac:dyDescent="0.25">
      <c r="A35" s="49"/>
      <c r="B35" s="124"/>
      <c r="C35" s="109"/>
      <c r="D35" s="107"/>
      <c r="E35" s="107"/>
      <c r="F35" s="107"/>
      <c r="G35" s="107"/>
      <c r="H35" s="107"/>
      <c r="I35" s="107"/>
      <c r="J35" s="107"/>
      <c r="K35" s="107"/>
      <c r="L35" s="107"/>
    </row>
    <row r="36" spans="1:12" x14ac:dyDescent="0.25">
      <c r="A36" s="49"/>
      <c r="B36" s="124"/>
      <c r="C36" s="109"/>
      <c r="D36" s="107"/>
      <c r="E36" s="107"/>
      <c r="F36" s="107"/>
      <c r="G36" s="107"/>
      <c r="H36" s="107"/>
      <c r="I36" s="107"/>
      <c r="J36" s="107"/>
      <c r="K36" s="107"/>
      <c r="L36" s="107"/>
    </row>
    <row r="37" spans="1:12" x14ac:dyDescent="0.25">
      <c r="A37" s="49"/>
      <c r="B37" s="124"/>
      <c r="C37" s="109"/>
      <c r="D37" s="107"/>
      <c r="E37" s="107"/>
      <c r="F37" s="107"/>
      <c r="G37" s="107"/>
      <c r="H37" s="107"/>
      <c r="I37" s="107"/>
      <c r="J37" s="107"/>
      <c r="K37" s="107"/>
      <c r="L37" s="107"/>
    </row>
    <row r="38" spans="1:12" x14ac:dyDescent="0.25">
      <c r="A38" s="49"/>
      <c r="B38" s="124"/>
      <c r="C38" s="109"/>
      <c r="D38" s="107"/>
      <c r="E38" s="107"/>
      <c r="F38" s="107"/>
      <c r="G38" s="107"/>
      <c r="H38" s="107"/>
      <c r="I38" s="107"/>
      <c r="J38" s="107"/>
      <c r="K38" s="107"/>
      <c r="L38" s="107"/>
    </row>
    <row r="39" spans="1:12" x14ac:dyDescent="0.25">
      <c r="A39" s="49"/>
      <c r="B39" s="124"/>
      <c r="C39" s="109"/>
      <c r="D39" s="107"/>
      <c r="E39" s="107"/>
      <c r="F39" s="107"/>
      <c r="G39" s="107"/>
      <c r="H39" s="107"/>
      <c r="I39" s="107"/>
      <c r="J39" s="107"/>
      <c r="K39" s="107"/>
      <c r="L39" s="107"/>
    </row>
    <row r="40" spans="1:12" x14ac:dyDescent="0.25">
      <c r="A40" s="49"/>
      <c r="B40" s="124"/>
      <c r="C40" s="109"/>
      <c r="D40" s="107"/>
      <c r="E40" s="107"/>
      <c r="F40" s="107"/>
      <c r="G40" s="107"/>
      <c r="H40" s="107"/>
      <c r="I40" s="107"/>
      <c r="J40" s="107"/>
      <c r="K40" s="107"/>
      <c r="L40" s="107"/>
    </row>
    <row r="41" spans="1:12" x14ac:dyDescent="0.25">
      <c r="A41" s="49"/>
      <c r="B41" s="124"/>
      <c r="C41" s="109"/>
      <c r="D41" s="107"/>
      <c r="E41" s="107"/>
      <c r="F41" s="107"/>
      <c r="G41" s="107"/>
      <c r="H41" s="107"/>
      <c r="I41" s="107"/>
      <c r="J41" s="107"/>
      <c r="K41" s="107"/>
      <c r="L41" s="107"/>
    </row>
    <row r="42" spans="1:12" ht="15.75" customHeight="1" x14ac:dyDescent="0.25">
      <c r="B42" s="219" t="s">
        <v>202</v>
      </c>
      <c r="C42" s="219"/>
      <c r="D42" s="219"/>
      <c r="E42" s="219"/>
      <c r="F42" s="219"/>
      <c r="G42" s="219"/>
      <c r="H42" s="219"/>
      <c r="I42" s="219"/>
      <c r="J42" s="219"/>
      <c r="K42" s="219"/>
      <c r="L42" s="219"/>
    </row>
    <row r="43" spans="1:12" x14ac:dyDescent="0.25">
      <c r="A43" s="206" t="s">
        <v>56</v>
      </c>
      <c r="B43" s="220" t="s">
        <v>126</v>
      </c>
      <c r="C43" s="213" t="s">
        <v>119</v>
      </c>
      <c r="D43" s="213"/>
      <c r="E43" s="214" t="s">
        <v>120</v>
      </c>
      <c r="F43" s="214"/>
      <c r="G43" s="214" t="s">
        <v>89</v>
      </c>
      <c r="H43" s="214"/>
      <c r="I43" s="214" t="s">
        <v>90</v>
      </c>
      <c r="J43" s="214"/>
    </row>
    <row r="44" spans="1:12" x14ac:dyDescent="0.25">
      <c r="A44" s="206"/>
      <c r="B44" s="220"/>
      <c r="C44" s="141" t="s">
        <v>127</v>
      </c>
      <c r="D44" s="141" t="s">
        <v>115</v>
      </c>
      <c r="E44" s="141" t="s">
        <v>127</v>
      </c>
      <c r="F44" s="141" t="s">
        <v>115</v>
      </c>
      <c r="G44" s="141" t="s">
        <v>127</v>
      </c>
      <c r="H44" s="141" t="s">
        <v>115</v>
      </c>
      <c r="I44" s="141" t="s">
        <v>127</v>
      </c>
      <c r="J44" s="141" t="s">
        <v>115</v>
      </c>
    </row>
    <row r="45" spans="1:12" x14ac:dyDescent="0.25">
      <c r="A45" s="182">
        <v>1</v>
      </c>
      <c r="B45" s="130" t="s">
        <v>128</v>
      </c>
      <c r="C45" s="183">
        <v>19</v>
      </c>
      <c r="D45" s="183">
        <v>23</v>
      </c>
      <c r="E45" s="183">
        <v>19</v>
      </c>
      <c r="F45" s="183">
        <v>20</v>
      </c>
      <c r="G45" s="183">
        <v>13</v>
      </c>
      <c r="H45" s="183">
        <v>22</v>
      </c>
      <c r="I45" s="183"/>
      <c r="J45" s="183"/>
    </row>
    <row r="46" spans="1:12" x14ac:dyDescent="0.25">
      <c r="A46" s="182">
        <v>2</v>
      </c>
      <c r="B46" s="130" t="s">
        <v>129</v>
      </c>
      <c r="C46" s="183">
        <v>16</v>
      </c>
      <c r="D46" s="183">
        <v>17</v>
      </c>
      <c r="E46" s="183">
        <v>16</v>
      </c>
      <c r="F46" s="183">
        <v>25</v>
      </c>
      <c r="G46" s="183">
        <v>12</v>
      </c>
      <c r="H46" s="183">
        <v>17</v>
      </c>
      <c r="I46" s="183"/>
      <c r="J46" s="183"/>
    </row>
    <row r="47" spans="1:12" x14ac:dyDescent="0.25">
      <c r="A47" s="182">
        <v>3</v>
      </c>
      <c r="B47" s="130" t="s">
        <v>130</v>
      </c>
      <c r="C47" s="183">
        <v>82</v>
      </c>
      <c r="D47" s="183">
        <v>70</v>
      </c>
      <c r="E47" s="183">
        <v>82</v>
      </c>
      <c r="F47" s="183">
        <v>72</v>
      </c>
      <c r="G47" s="183">
        <v>77</v>
      </c>
      <c r="H47" s="183">
        <v>97</v>
      </c>
      <c r="I47" s="183"/>
      <c r="J47" s="183"/>
    </row>
    <row r="48" spans="1:12" x14ac:dyDescent="0.25">
      <c r="A48" s="182">
        <v>4</v>
      </c>
      <c r="B48" s="130" t="s">
        <v>131</v>
      </c>
      <c r="C48" s="183">
        <v>16</v>
      </c>
      <c r="D48" s="183">
        <v>15</v>
      </c>
      <c r="E48" s="183">
        <v>15</v>
      </c>
      <c r="F48" s="183">
        <v>12</v>
      </c>
      <c r="G48" s="183">
        <v>10</v>
      </c>
      <c r="H48" s="183">
        <v>11</v>
      </c>
      <c r="I48" s="183"/>
      <c r="J48" s="183"/>
    </row>
    <row r="49" spans="1:10" ht="24" x14ac:dyDescent="0.25">
      <c r="A49" s="182">
        <v>5</v>
      </c>
      <c r="B49" s="130" t="s">
        <v>183</v>
      </c>
      <c r="C49" s="183">
        <v>2</v>
      </c>
      <c r="D49" s="183">
        <v>1</v>
      </c>
      <c r="E49" s="183">
        <v>2</v>
      </c>
      <c r="F49" s="183">
        <v>0</v>
      </c>
      <c r="G49" s="183">
        <v>1</v>
      </c>
      <c r="H49" s="183">
        <v>4</v>
      </c>
      <c r="I49" s="183"/>
      <c r="J49" s="183"/>
    </row>
    <row r="50" spans="1:10" ht="36" x14ac:dyDescent="0.25">
      <c r="A50" s="182">
        <v>6</v>
      </c>
      <c r="B50" s="130" t="s">
        <v>184</v>
      </c>
      <c r="C50" s="183">
        <v>4</v>
      </c>
      <c r="D50" s="183">
        <v>0</v>
      </c>
      <c r="E50" s="183">
        <v>4</v>
      </c>
      <c r="F50" s="183">
        <v>0</v>
      </c>
      <c r="G50" s="183">
        <v>0</v>
      </c>
      <c r="H50" s="183">
        <v>1</v>
      </c>
      <c r="I50" s="183"/>
      <c r="J50" s="183"/>
    </row>
    <row r="51" spans="1:10" ht="36" x14ac:dyDescent="0.25">
      <c r="A51" s="182">
        <v>7</v>
      </c>
      <c r="B51" s="130" t="s">
        <v>185</v>
      </c>
      <c r="C51" s="183">
        <v>3</v>
      </c>
      <c r="D51" s="183">
        <v>1</v>
      </c>
      <c r="E51" s="183">
        <v>3</v>
      </c>
      <c r="F51" s="183">
        <v>2</v>
      </c>
      <c r="G51" s="183">
        <v>1</v>
      </c>
      <c r="H51" s="183">
        <v>3</v>
      </c>
      <c r="I51" s="183"/>
      <c r="J51" s="183"/>
    </row>
    <row r="52" spans="1:10" x14ac:dyDescent="0.25">
      <c r="A52" s="182">
        <v>8</v>
      </c>
      <c r="B52" s="130" t="s">
        <v>132</v>
      </c>
      <c r="C52" s="183">
        <v>425</v>
      </c>
      <c r="D52" s="183">
        <v>556</v>
      </c>
      <c r="E52" s="183">
        <v>425</v>
      </c>
      <c r="F52" s="183">
        <v>514</v>
      </c>
      <c r="G52" s="183">
        <v>375</v>
      </c>
      <c r="H52" s="183">
        <v>688</v>
      </c>
      <c r="I52" s="183"/>
      <c r="J52" s="183"/>
    </row>
    <row r="53" spans="1:10" x14ac:dyDescent="0.25">
      <c r="A53" s="182">
        <v>9</v>
      </c>
      <c r="B53" s="130" t="s">
        <v>133</v>
      </c>
      <c r="C53" s="183">
        <v>350</v>
      </c>
      <c r="D53" s="183">
        <v>388</v>
      </c>
      <c r="E53" s="183">
        <v>375</v>
      </c>
      <c r="F53" s="183">
        <v>407</v>
      </c>
      <c r="G53" s="183">
        <v>300</v>
      </c>
      <c r="H53" s="183">
        <v>409</v>
      </c>
      <c r="I53" s="183"/>
      <c r="J53" s="183"/>
    </row>
    <row r="54" spans="1:10" x14ac:dyDescent="0.25">
      <c r="A54" s="182">
        <v>10</v>
      </c>
      <c r="B54" s="130" t="s">
        <v>134</v>
      </c>
      <c r="C54" s="183">
        <v>150</v>
      </c>
      <c r="D54" s="183">
        <v>181</v>
      </c>
      <c r="E54" s="183">
        <v>150</v>
      </c>
      <c r="F54" s="183">
        <v>143</v>
      </c>
      <c r="G54" s="183">
        <v>100</v>
      </c>
      <c r="H54" s="183">
        <v>194</v>
      </c>
      <c r="I54" s="183"/>
      <c r="J54" s="183"/>
    </row>
    <row r="55" spans="1:10" x14ac:dyDescent="0.25">
      <c r="A55" s="182">
        <v>11</v>
      </c>
      <c r="B55" s="130" t="s">
        <v>135</v>
      </c>
      <c r="C55" s="183">
        <v>170</v>
      </c>
      <c r="D55" s="183">
        <v>347</v>
      </c>
      <c r="E55" s="183">
        <v>170</v>
      </c>
      <c r="F55" s="183">
        <v>331</v>
      </c>
      <c r="G55" s="183">
        <v>140</v>
      </c>
      <c r="H55" s="183">
        <v>305</v>
      </c>
      <c r="I55" s="183"/>
      <c r="J55" s="183"/>
    </row>
    <row r="56" spans="1:10" x14ac:dyDescent="0.25">
      <c r="A56" s="182">
        <v>12</v>
      </c>
      <c r="B56" s="130" t="s">
        <v>136</v>
      </c>
      <c r="C56" s="183">
        <v>1075</v>
      </c>
      <c r="D56" s="183">
        <v>1293</v>
      </c>
      <c r="E56" s="183">
        <v>1075</v>
      </c>
      <c r="F56" s="183">
        <v>1170</v>
      </c>
      <c r="G56" s="183">
        <v>850</v>
      </c>
      <c r="H56" s="183">
        <v>1368</v>
      </c>
      <c r="I56" s="183"/>
      <c r="J56" s="183"/>
    </row>
    <row r="57" spans="1:10" x14ac:dyDescent="0.25">
      <c r="A57" s="182">
        <v>13</v>
      </c>
      <c r="B57" s="130" t="s">
        <v>137</v>
      </c>
      <c r="C57" s="183">
        <v>450</v>
      </c>
      <c r="D57" s="183">
        <v>456</v>
      </c>
      <c r="E57" s="183">
        <v>450</v>
      </c>
      <c r="F57" s="183">
        <v>458</v>
      </c>
      <c r="G57" s="183">
        <v>350</v>
      </c>
      <c r="H57" s="183">
        <v>434</v>
      </c>
      <c r="I57" s="183"/>
      <c r="J57" s="183"/>
    </row>
    <row r="58" spans="1:10" x14ac:dyDescent="0.25">
      <c r="A58" s="182">
        <v>14</v>
      </c>
      <c r="B58" s="130" t="s">
        <v>138</v>
      </c>
      <c r="C58" s="183">
        <v>50</v>
      </c>
      <c r="D58" s="183">
        <v>40</v>
      </c>
      <c r="E58" s="183">
        <v>50</v>
      </c>
      <c r="F58" s="183">
        <v>39</v>
      </c>
      <c r="G58" s="183">
        <v>35</v>
      </c>
      <c r="H58" s="183">
        <v>76</v>
      </c>
      <c r="I58" s="183"/>
      <c r="J58" s="183"/>
    </row>
    <row r="59" spans="1:10" ht="24" x14ac:dyDescent="0.25">
      <c r="A59" s="182">
        <v>15</v>
      </c>
      <c r="B59" s="130" t="s">
        <v>139</v>
      </c>
      <c r="C59" s="183">
        <v>22</v>
      </c>
      <c r="D59" s="183">
        <v>20</v>
      </c>
      <c r="E59" s="183">
        <v>23</v>
      </c>
      <c r="F59" s="183">
        <v>25</v>
      </c>
      <c r="G59" s="183">
        <v>15</v>
      </c>
      <c r="H59" s="183">
        <v>21</v>
      </c>
      <c r="I59" s="183"/>
      <c r="J59" s="183"/>
    </row>
    <row r="60" spans="1:10" x14ac:dyDescent="0.25">
      <c r="A60" s="182">
        <v>16</v>
      </c>
      <c r="B60" s="131" t="s">
        <v>140</v>
      </c>
      <c r="C60" s="183">
        <v>80</v>
      </c>
      <c r="D60" s="183">
        <v>34</v>
      </c>
      <c r="E60" s="183">
        <v>80</v>
      </c>
      <c r="F60" s="183">
        <v>119</v>
      </c>
      <c r="G60" s="183">
        <v>75</v>
      </c>
      <c r="H60" s="183">
        <v>109</v>
      </c>
      <c r="I60" s="183"/>
      <c r="J60" s="183"/>
    </row>
    <row r="61" spans="1:10" x14ac:dyDescent="0.25">
      <c r="A61" s="182">
        <v>17</v>
      </c>
      <c r="B61" s="131" t="s">
        <v>141</v>
      </c>
      <c r="C61" s="183">
        <v>6</v>
      </c>
      <c r="D61" s="183">
        <v>5</v>
      </c>
      <c r="E61" s="183">
        <v>5</v>
      </c>
      <c r="F61" s="183">
        <v>5</v>
      </c>
      <c r="G61" s="183">
        <v>2</v>
      </c>
      <c r="H61" s="183">
        <v>6</v>
      </c>
      <c r="I61" s="183"/>
      <c r="J61" s="183"/>
    </row>
    <row r="62" spans="1:10" x14ac:dyDescent="0.25">
      <c r="A62" s="182">
        <v>18</v>
      </c>
      <c r="B62" s="131" t="s">
        <v>142</v>
      </c>
      <c r="C62" s="183">
        <v>67</v>
      </c>
      <c r="D62" s="183">
        <v>96</v>
      </c>
      <c r="E62" s="183">
        <v>66</v>
      </c>
      <c r="F62" s="183">
        <v>93</v>
      </c>
      <c r="G62" s="183">
        <v>45</v>
      </c>
      <c r="H62" s="183">
        <v>97</v>
      </c>
      <c r="I62" s="183"/>
      <c r="J62" s="183"/>
    </row>
    <row r="63" spans="1:10" x14ac:dyDescent="0.25">
      <c r="A63" s="182">
        <v>19</v>
      </c>
      <c r="B63" s="131" t="s">
        <v>143</v>
      </c>
      <c r="C63" s="183">
        <v>11</v>
      </c>
      <c r="D63" s="183">
        <v>14</v>
      </c>
      <c r="E63" s="183">
        <v>11</v>
      </c>
      <c r="F63" s="183">
        <v>9</v>
      </c>
      <c r="G63" s="183">
        <v>5</v>
      </c>
      <c r="H63" s="183">
        <v>18</v>
      </c>
      <c r="I63" s="183"/>
      <c r="J63" s="183"/>
    </row>
    <row r="64" spans="1:10" x14ac:dyDescent="0.25">
      <c r="A64" s="221" t="s">
        <v>144</v>
      </c>
      <c r="B64" s="221"/>
      <c r="C64" s="184">
        <f t="shared" ref="C64:J64" si="1">SUM(C45:C63)</f>
        <v>2998</v>
      </c>
      <c r="D64" s="184">
        <f t="shared" si="1"/>
        <v>3557</v>
      </c>
      <c r="E64" s="184">
        <f>SUM(E45:E63)</f>
        <v>3021</v>
      </c>
      <c r="F64" s="184">
        <f t="shared" si="1"/>
        <v>3444</v>
      </c>
      <c r="G64" s="184">
        <f>SUM(G45:G63)</f>
        <v>2406</v>
      </c>
      <c r="H64" s="184">
        <f t="shared" si="1"/>
        <v>3880</v>
      </c>
      <c r="I64" s="184">
        <f>SUM(I45:I63)</f>
        <v>0</v>
      </c>
      <c r="J64" s="184">
        <f t="shared" si="1"/>
        <v>0</v>
      </c>
    </row>
    <row r="65" spans="1:12" x14ac:dyDescent="0.25">
      <c r="A65" s="132"/>
      <c r="B65" s="132"/>
      <c r="C65" s="109"/>
      <c r="D65" s="107"/>
      <c r="E65" s="107"/>
      <c r="F65" s="107"/>
      <c r="G65" s="107"/>
      <c r="H65" s="107"/>
      <c r="I65" s="107"/>
      <c r="J65" s="107"/>
      <c r="K65" s="107"/>
      <c r="L65" s="107"/>
    </row>
    <row r="66" spans="1:12" ht="15.75" hidden="1" customHeight="1" x14ac:dyDescent="0.25">
      <c r="B66" s="219" t="s">
        <v>186</v>
      </c>
      <c r="C66" s="219"/>
      <c r="D66" s="219"/>
      <c r="E66" s="219"/>
      <c r="F66" s="219"/>
      <c r="G66" s="219"/>
      <c r="H66" s="219"/>
      <c r="I66" s="219"/>
      <c r="J66" s="219"/>
      <c r="K66" s="219"/>
      <c r="L66" s="219"/>
    </row>
    <row r="67" spans="1:12" hidden="1" x14ac:dyDescent="0.25">
      <c r="A67" s="206" t="s">
        <v>56</v>
      </c>
      <c r="B67" s="220" t="s">
        <v>126</v>
      </c>
      <c r="C67" s="213" t="s">
        <v>91</v>
      </c>
      <c r="D67" s="213"/>
      <c r="E67" s="214" t="s">
        <v>121</v>
      </c>
      <c r="F67" s="214"/>
      <c r="G67" s="214" t="s">
        <v>122</v>
      </c>
      <c r="H67" s="214"/>
      <c r="I67" s="214" t="s">
        <v>123</v>
      </c>
      <c r="J67" s="214"/>
      <c r="K67" s="222" t="s">
        <v>163</v>
      </c>
      <c r="L67" s="222"/>
    </row>
    <row r="68" spans="1:12" hidden="1" x14ac:dyDescent="0.25">
      <c r="A68" s="206"/>
      <c r="B68" s="220"/>
      <c r="C68" s="141" t="s">
        <v>127</v>
      </c>
      <c r="D68" s="141" t="s">
        <v>115</v>
      </c>
      <c r="E68" s="141" t="s">
        <v>127</v>
      </c>
      <c r="F68" s="141" t="s">
        <v>115</v>
      </c>
      <c r="G68" s="141" t="s">
        <v>127</v>
      </c>
      <c r="H68" s="141" t="s">
        <v>115</v>
      </c>
      <c r="I68" s="141" t="s">
        <v>127</v>
      </c>
      <c r="J68" s="141" t="s">
        <v>115</v>
      </c>
      <c r="K68" s="141" t="s">
        <v>127</v>
      </c>
      <c r="L68" s="141" t="s">
        <v>115</v>
      </c>
    </row>
    <row r="69" spans="1:12" hidden="1" x14ac:dyDescent="0.25">
      <c r="A69" s="182">
        <v>1</v>
      </c>
      <c r="B69" s="130" t="s">
        <v>128</v>
      </c>
      <c r="C69" s="183"/>
      <c r="D69" s="183"/>
      <c r="E69" s="183"/>
      <c r="F69" s="183"/>
      <c r="G69" s="183"/>
      <c r="H69" s="183"/>
      <c r="I69" s="183"/>
      <c r="J69" s="183"/>
      <c r="K69" s="183">
        <f t="shared" ref="K69:L87" si="2">+I69+G69+E69+C69+I45+G45+E45+C45+I13+G13+E13+C13</f>
        <v>119</v>
      </c>
      <c r="L69" s="183">
        <f t="shared" si="2"/>
        <v>130</v>
      </c>
    </row>
    <row r="70" spans="1:12" hidden="1" x14ac:dyDescent="0.25">
      <c r="A70" s="182">
        <v>2</v>
      </c>
      <c r="B70" s="130" t="s">
        <v>129</v>
      </c>
      <c r="C70" s="183"/>
      <c r="D70" s="183"/>
      <c r="E70" s="183"/>
      <c r="F70" s="183"/>
      <c r="G70" s="183"/>
      <c r="H70" s="183"/>
      <c r="I70" s="183"/>
      <c r="J70" s="183"/>
      <c r="K70" s="183">
        <f t="shared" si="2"/>
        <v>102</v>
      </c>
      <c r="L70" s="183">
        <f t="shared" si="2"/>
        <v>108</v>
      </c>
    </row>
    <row r="71" spans="1:12" hidden="1" x14ac:dyDescent="0.25">
      <c r="A71" s="182">
        <v>3</v>
      </c>
      <c r="B71" s="130" t="s">
        <v>130</v>
      </c>
      <c r="C71" s="183"/>
      <c r="D71" s="183"/>
      <c r="E71" s="183"/>
      <c r="F71" s="183"/>
      <c r="G71" s="183"/>
      <c r="H71" s="183"/>
      <c r="I71" s="183"/>
      <c r="J71" s="183"/>
      <c r="K71" s="183">
        <f t="shared" si="2"/>
        <v>545</v>
      </c>
      <c r="L71" s="183">
        <f t="shared" si="2"/>
        <v>583</v>
      </c>
    </row>
    <row r="72" spans="1:12" hidden="1" x14ac:dyDescent="0.25">
      <c r="A72" s="182">
        <v>4</v>
      </c>
      <c r="B72" s="130" t="s">
        <v>131</v>
      </c>
      <c r="C72" s="183"/>
      <c r="D72" s="183"/>
      <c r="E72" s="183"/>
      <c r="F72" s="183"/>
      <c r="G72" s="183"/>
      <c r="H72" s="183"/>
      <c r="I72" s="183"/>
      <c r="J72" s="183"/>
      <c r="K72" s="183">
        <f t="shared" si="2"/>
        <v>91</v>
      </c>
      <c r="L72" s="183">
        <f t="shared" si="2"/>
        <v>81</v>
      </c>
    </row>
    <row r="73" spans="1:12" ht="24" hidden="1" x14ac:dyDescent="0.25">
      <c r="A73" s="182">
        <v>5</v>
      </c>
      <c r="B73" s="130" t="s">
        <v>183</v>
      </c>
      <c r="C73" s="183"/>
      <c r="D73" s="183"/>
      <c r="E73" s="183"/>
      <c r="F73" s="183"/>
      <c r="G73" s="183"/>
      <c r="H73" s="183"/>
      <c r="I73" s="183"/>
      <c r="J73" s="183"/>
      <c r="K73" s="183">
        <f t="shared" si="2"/>
        <v>8</v>
      </c>
      <c r="L73" s="183">
        <f t="shared" si="2"/>
        <v>5</v>
      </c>
    </row>
    <row r="74" spans="1:12" ht="36" hidden="1" x14ac:dyDescent="0.25">
      <c r="A74" s="182">
        <v>6</v>
      </c>
      <c r="B74" s="130" t="s">
        <v>184</v>
      </c>
      <c r="C74" s="183"/>
      <c r="D74" s="183"/>
      <c r="E74" s="183"/>
      <c r="F74" s="183"/>
      <c r="G74" s="183"/>
      <c r="H74" s="183"/>
      <c r="I74" s="183"/>
      <c r="J74" s="183"/>
      <c r="K74" s="183">
        <f t="shared" si="2"/>
        <v>12</v>
      </c>
      <c r="L74" s="183">
        <f t="shared" si="2"/>
        <v>4</v>
      </c>
    </row>
    <row r="75" spans="1:12" ht="36" hidden="1" x14ac:dyDescent="0.25">
      <c r="A75" s="182">
        <v>7</v>
      </c>
      <c r="B75" s="130" t="s">
        <v>185</v>
      </c>
      <c r="C75" s="183"/>
      <c r="D75" s="183"/>
      <c r="E75" s="183"/>
      <c r="F75" s="183"/>
      <c r="G75" s="183"/>
      <c r="H75" s="183"/>
      <c r="I75" s="183"/>
      <c r="J75" s="183"/>
      <c r="K75" s="183">
        <f t="shared" si="2"/>
        <v>13</v>
      </c>
      <c r="L75" s="183">
        <f t="shared" si="2"/>
        <v>20</v>
      </c>
    </row>
    <row r="76" spans="1:12" hidden="1" x14ac:dyDescent="0.25">
      <c r="A76" s="182">
        <v>8</v>
      </c>
      <c r="B76" s="130" t="s">
        <v>132</v>
      </c>
      <c r="C76" s="183"/>
      <c r="D76" s="183"/>
      <c r="E76" s="183"/>
      <c r="F76" s="183"/>
      <c r="G76" s="183"/>
      <c r="H76" s="183"/>
      <c r="I76" s="183"/>
      <c r="J76" s="183"/>
      <c r="K76" s="183">
        <f t="shared" si="2"/>
        <v>2850</v>
      </c>
      <c r="L76" s="183">
        <f t="shared" si="2"/>
        <v>3580</v>
      </c>
    </row>
    <row r="77" spans="1:12" hidden="1" x14ac:dyDescent="0.25">
      <c r="A77" s="182">
        <v>9</v>
      </c>
      <c r="B77" s="130" t="s">
        <v>133</v>
      </c>
      <c r="C77" s="183"/>
      <c r="D77" s="183"/>
      <c r="E77" s="183"/>
      <c r="F77" s="183"/>
      <c r="G77" s="183"/>
      <c r="H77" s="183"/>
      <c r="I77" s="183"/>
      <c r="J77" s="183"/>
      <c r="K77" s="183">
        <f t="shared" si="2"/>
        <v>2325</v>
      </c>
      <c r="L77" s="183">
        <f t="shared" si="2"/>
        <v>2541</v>
      </c>
    </row>
    <row r="78" spans="1:12" hidden="1" x14ac:dyDescent="0.25">
      <c r="A78" s="182">
        <v>10</v>
      </c>
      <c r="B78" s="130" t="s">
        <v>134</v>
      </c>
      <c r="C78" s="183"/>
      <c r="D78" s="183"/>
      <c r="E78" s="183"/>
      <c r="F78" s="183"/>
      <c r="G78" s="183"/>
      <c r="H78" s="183"/>
      <c r="I78" s="183"/>
      <c r="J78" s="183"/>
      <c r="K78" s="183">
        <f t="shared" si="2"/>
        <v>900</v>
      </c>
      <c r="L78" s="183">
        <f t="shared" si="2"/>
        <v>1208</v>
      </c>
    </row>
    <row r="79" spans="1:12" hidden="1" x14ac:dyDescent="0.25">
      <c r="A79" s="182">
        <v>11</v>
      </c>
      <c r="B79" s="130" t="s">
        <v>135</v>
      </c>
      <c r="C79" s="183"/>
      <c r="D79" s="183"/>
      <c r="E79" s="183"/>
      <c r="F79" s="183"/>
      <c r="G79" s="183"/>
      <c r="H79" s="183"/>
      <c r="I79" s="183"/>
      <c r="J79" s="183"/>
      <c r="K79" s="183">
        <f t="shared" si="2"/>
        <v>1105</v>
      </c>
      <c r="L79" s="183">
        <f t="shared" si="2"/>
        <v>1830</v>
      </c>
    </row>
    <row r="80" spans="1:12" hidden="1" x14ac:dyDescent="0.25">
      <c r="A80" s="182">
        <v>12</v>
      </c>
      <c r="B80" s="130" t="s">
        <v>136</v>
      </c>
      <c r="C80" s="183"/>
      <c r="D80" s="183"/>
      <c r="E80" s="183"/>
      <c r="F80" s="183"/>
      <c r="G80" s="183"/>
      <c r="H80" s="183"/>
      <c r="I80" s="183"/>
      <c r="J80" s="183"/>
      <c r="K80" s="183">
        <f t="shared" si="2"/>
        <v>6900</v>
      </c>
      <c r="L80" s="183">
        <f t="shared" si="2"/>
        <v>8729</v>
      </c>
    </row>
    <row r="81" spans="1:12" hidden="1" x14ac:dyDescent="0.25">
      <c r="A81" s="182">
        <v>13</v>
      </c>
      <c r="B81" s="130" t="s">
        <v>137</v>
      </c>
      <c r="C81" s="183"/>
      <c r="D81" s="183"/>
      <c r="E81" s="183"/>
      <c r="F81" s="183"/>
      <c r="G81" s="183"/>
      <c r="H81" s="183"/>
      <c r="I81" s="183"/>
      <c r="J81" s="183"/>
      <c r="K81" s="183">
        <f t="shared" si="2"/>
        <v>2825</v>
      </c>
      <c r="L81" s="183">
        <f t="shared" si="2"/>
        <v>3009</v>
      </c>
    </row>
    <row r="82" spans="1:12" hidden="1" x14ac:dyDescent="0.25">
      <c r="A82" s="182">
        <v>14</v>
      </c>
      <c r="B82" s="130" t="s">
        <v>138</v>
      </c>
      <c r="C82" s="183"/>
      <c r="D82" s="183"/>
      <c r="E82" s="183"/>
      <c r="F82" s="183"/>
      <c r="G82" s="183"/>
      <c r="H82" s="183"/>
      <c r="I82" s="183"/>
      <c r="J82" s="183"/>
      <c r="K82" s="183">
        <f t="shared" si="2"/>
        <v>305</v>
      </c>
      <c r="L82" s="183">
        <f t="shared" si="2"/>
        <v>325</v>
      </c>
    </row>
    <row r="83" spans="1:12" ht="24" hidden="1" x14ac:dyDescent="0.25">
      <c r="A83" s="182">
        <v>15</v>
      </c>
      <c r="B83" s="130" t="s">
        <v>139</v>
      </c>
      <c r="C83" s="183"/>
      <c r="D83" s="183"/>
      <c r="E83" s="183"/>
      <c r="F83" s="183"/>
      <c r="G83" s="183"/>
      <c r="H83" s="183"/>
      <c r="I83" s="183"/>
      <c r="J83" s="183"/>
      <c r="K83" s="183">
        <f t="shared" si="2"/>
        <v>125</v>
      </c>
      <c r="L83" s="183">
        <f t="shared" si="2"/>
        <v>148</v>
      </c>
    </row>
    <row r="84" spans="1:12" hidden="1" x14ac:dyDescent="0.25">
      <c r="A84" s="182">
        <v>16</v>
      </c>
      <c r="B84" s="131" t="s">
        <v>140</v>
      </c>
      <c r="C84" s="183"/>
      <c r="D84" s="183"/>
      <c r="E84" s="183"/>
      <c r="F84" s="183"/>
      <c r="G84" s="183"/>
      <c r="H84" s="183"/>
      <c r="I84" s="183"/>
      <c r="J84" s="183"/>
      <c r="K84" s="183">
        <f t="shared" si="2"/>
        <v>600</v>
      </c>
      <c r="L84" s="183">
        <f t="shared" si="2"/>
        <v>620</v>
      </c>
    </row>
    <row r="85" spans="1:12" hidden="1" x14ac:dyDescent="0.25">
      <c r="A85" s="182">
        <v>17</v>
      </c>
      <c r="B85" s="131" t="s">
        <v>141</v>
      </c>
      <c r="C85" s="183"/>
      <c r="D85" s="183"/>
      <c r="E85" s="183"/>
      <c r="F85" s="183"/>
      <c r="G85" s="183"/>
      <c r="H85" s="183"/>
      <c r="I85" s="183"/>
      <c r="J85" s="183"/>
      <c r="K85" s="183">
        <f t="shared" si="2"/>
        <v>31</v>
      </c>
      <c r="L85" s="183">
        <f t="shared" si="2"/>
        <v>34</v>
      </c>
    </row>
    <row r="86" spans="1:12" hidden="1" x14ac:dyDescent="0.25">
      <c r="A86" s="182">
        <v>18</v>
      </c>
      <c r="B86" s="131" t="s">
        <v>142</v>
      </c>
      <c r="C86" s="183"/>
      <c r="D86" s="183"/>
      <c r="E86" s="183"/>
      <c r="F86" s="183"/>
      <c r="G86" s="183"/>
      <c r="H86" s="183"/>
      <c r="I86" s="183"/>
      <c r="J86" s="183"/>
      <c r="K86" s="183">
        <f t="shared" si="2"/>
        <v>415</v>
      </c>
      <c r="L86" s="183">
        <f t="shared" si="2"/>
        <v>603</v>
      </c>
    </row>
    <row r="87" spans="1:12" hidden="1" x14ac:dyDescent="0.25">
      <c r="A87" s="182">
        <v>19</v>
      </c>
      <c r="B87" s="131" t="s">
        <v>143</v>
      </c>
      <c r="C87" s="183"/>
      <c r="D87" s="183"/>
      <c r="E87" s="183"/>
      <c r="F87" s="183"/>
      <c r="G87" s="183"/>
      <c r="H87" s="183"/>
      <c r="I87" s="183"/>
      <c r="J87" s="183"/>
      <c r="K87" s="183">
        <f t="shared" si="2"/>
        <v>59</v>
      </c>
      <c r="L87" s="183">
        <f t="shared" si="2"/>
        <v>98</v>
      </c>
    </row>
    <row r="88" spans="1:12" hidden="1" x14ac:dyDescent="0.25">
      <c r="A88" s="221" t="s">
        <v>145</v>
      </c>
      <c r="B88" s="221"/>
      <c r="C88" s="184">
        <f t="shared" ref="C88:L88" si="3">SUM(C69:C87)</f>
        <v>0</v>
      </c>
      <c r="D88" s="184">
        <f t="shared" si="3"/>
        <v>0</v>
      </c>
      <c r="E88" s="184">
        <f>SUM(E69:E87)</f>
        <v>0</v>
      </c>
      <c r="F88" s="184">
        <f t="shared" si="3"/>
        <v>0</v>
      </c>
      <c r="G88" s="184">
        <f>SUM(G69:G87)</f>
        <v>0</v>
      </c>
      <c r="H88" s="184">
        <f t="shared" si="3"/>
        <v>0</v>
      </c>
      <c r="I88" s="184">
        <f t="shared" si="3"/>
        <v>0</v>
      </c>
      <c r="J88" s="184">
        <f t="shared" si="3"/>
        <v>0</v>
      </c>
      <c r="K88" s="184">
        <f t="shared" si="3"/>
        <v>19330</v>
      </c>
      <c r="L88" s="184">
        <f t="shared" si="3"/>
        <v>23656</v>
      </c>
    </row>
    <row r="89" spans="1:12" hidden="1" x14ac:dyDescent="0.25">
      <c r="A89" s="132"/>
      <c r="B89" s="132"/>
      <c r="C89" s="133"/>
      <c r="D89" s="133"/>
      <c r="E89" s="133"/>
      <c r="F89" s="133"/>
      <c r="G89" s="133"/>
      <c r="H89" s="133"/>
      <c r="I89" s="133"/>
      <c r="J89" s="133"/>
      <c r="K89" s="133"/>
      <c r="L89" s="133"/>
    </row>
    <row r="90" spans="1:12" hidden="1" x14ac:dyDescent="0.25">
      <c r="A90" s="132"/>
      <c r="B90" s="132"/>
      <c r="C90" s="109"/>
      <c r="D90" s="107"/>
      <c r="E90" s="107"/>
      <c r="F90" s="107"/>
      <c r="G90" s="107"/>
      <c r="H90" s="107"/>
      <c r="I90" s="107"/>
      <c r="J90" s="107"/>
      <c r="K90" s="107"/>
      <c r="L90" s="107"/>
    </row>
    <row r="91" spans="1:12" hidden="1" x14ac:dyDescent="0.25">
      <c r="A91" s="132"/>
      <c r="B91" s="132"/>
      <c r="C91" s="109"/>
      <c r="D91" s="107"/>
      <c r="E91" s="107"/>
      <c r="F91" s="107"/>
      <c r="G91" s="107"/>
      <c r="H91" s="107"/>
      <c r="I91" s="107"/>
      <c r="J91" s="107"/>
      <c r="K91" s="107"/>
      <c r="L91" s="107"/>
    </row>
    <row r="92" spans="1:12" hidden="1" x14ac:dyDescent="0.25">
      <c r="A92" s="132"/>
      <c r="B92" s="132"/>
      <c r="C92" s="109"/>
      <c r="D92" s="107"/>
      <c r="E92" s="107"/>
      <c r="F92" s="107"/>
      <c r="G92" s="107"/>
      <c r="H92" s="107"/>
      <c r="I92" s="107"/>
      <c r="J92" s="107"/>
      <c r="K92" s="107"/>
      <c r="L92" s="107"/>
    </row>
    <row r="93" spans="1:12" hidden="1" x14ac:dyDescent="0.25">
      <c r="A93" s="132"/>
      <c r="B93" s="132"/>
      <c r="C93" s="109"/>
      <c r="D93" s="107"/>
      <c r="E93" s="107"/>
      <c r="F93" s="107"/>
      <c r="G93" s="107"/>
      <c r="H93" s="107"/>
      <c r="I93" s="107"/>
      <c r="J93" s="107"/>
      <c r="K93" s="107"/>
      <c r="L93" s="107"/>
    </row>
    <row r="94" spans="1:12" hidden="1" x14ac:dyDescent="0.25">
      <c r="A94" s="132"/>
      <c r="B94" s="132"/>
      <c r="C94" s="109"/>
      <c r="D94" s="107"/>
      <c r="E94" s="107"/>
      <c r="F94" s="107"/>
      <c r="G94" s="107"/>
      <c r="H94" s="107"/>
      <c r="I94" s="107"/>
      <c r="J94" s="107"/>
      <c r="K94" s="107"/>
      <c r="L94" s="107"/>
    </row>
    <row r="95" spans="1:12" hidden="1" x14ac:dyDescent="0.25">
      <c r="A95" s="132"/>
      <c r="B95" s="132"/>
      <c r="C95" s="109"/>
      <c r="D95" s="107"/>
      <c r="E95" s="107"/>
      <c r="F95" s="107"/>
      <c r="G95" s="107"/>
      <c r="H95" s="107"/>
      <c r="I95" s="107"/>
      <c r="J95" s="107"/>
      <c r="K95" s="107"/>
      <c r="L95" s="107"/>
    </row>
    <row r="96" spans="1:12" hidden="1" x14ac:dyDescent="0.25">
      <c r="A96" s="132"/>
      <c r="B96" s="132"/>
      <c r="C96" s="109"/>
      <c r="D96" s="107"/>
      <c r="E96" s="107"/>
      <c r="F96" s="107"/>
      <c r="G96" s="107"/>
      <c r="H96" s="107"/>
      <c r="I96" s="107"/>
      <c r="J96" s="107"/>
      <c r="K96" s="107"/>
      <c r="L96" s="107"/>
    </row>
    <row r="97" spans="1:12" hidden="1" x14ac:dyDescent="0.25">
      <c r="A97" s="132"/>
      <c r="B97" s="132"/>
      <c r="C97" s="109"/>
      <c r="D97" s="107"/>
      <c r="E97" s="107"/>
      <c r="F97" s="107"/>
      <c r="G97" s="107"/>
      <c r="H97" s="107"/>
      <c r="I97" s="107"/>
      <c r="J97" s="107"/>
      <c r="K97" s="107"/>
      <c r="L97" s="107"/>
    </row>
    <row r="98" spans="1:12" hidden="1" x14ac:dyDescent="0.25">
      <c r="A98" s="132"/>
      <c r="B98" s="132"/>
      <c r="C98" s="109"/>
      <c r="D98" s="107"/>
      <c r="E98" s="107"/>
      <c r="F98" s="107"/>
      <c r="G98" s="107"/>
      <c r="H98" s="107"/>
      <c r="I98" s="107"/>
      <c r="J98" s="107"/>
      <c r="K98" s="107"/>
      <c r="L98" s="107"/>
    </row>
    <row r="99" spans="1:12" hidden="1" x14ac:dyDescent="0.25">
      <c r="A99" s="132"/>
      <c r="B99" s="132"/>
      <c r="C99" s="109"/>
      <c r="D99" s="107"/>
      <c r="E99" s="107"/>
      <c r="F99" s="107"/>
      <c r="G99" s="107"/>
      <c r="H99" s="107"/>
      <c r="I99" s="107"/>
      <c r="J99" s="107"/>
      <c r="K99" s="107"/>
      <c r="L99" s="107"/>
    </row>
    <row r="100" spans="1:12" hidden="1" x14ac:dyDescent="0.25">
      <c r="A100" s="132"/>
      <c r="B100" s="132"/>
      <c r="C100" s="109"/>
      <c r="D100" s="107"/>
      <c r="E100" s="107"/>
      <c r="F100" s="107"/>
      <c r="G100" s="107"/>
      <c r="H100" s="107"/>
      <c r="I100" s="107"/>
      <c r="J100" s="107"/>
      <c r="K100" s="107"/>
      <c r="L100" s="107"/>
    </row>
    <row r="101" spans="1:12" hidden="1" x14ac:dyDescent="0.25">
      <c r="A101" s="132"/>
      <c r="B101" s="132"/>
      <c r="C101" s="109"/>
      <c r="D101" s="107"/>
      <c r="E101" s="107"/>
      <c r="F101" s="107"/>
      <c r="G101" s="107"/>
      <c r="H101" s="107"/>
      <c r="I101" s="107"/>
      <c r="J101" s="107"/>
      <c r="K101" s="107"/>
      <c r="L101" s="107"/>
    </row>
    <row r="102" spans="1:12" hidden="1" x14ac:dyDescent="0.25">
      <c r="A102" s="132"/>
      <c r="B102" s="132"/>
      <c r="C102" s="109"/>
      <c r="D102" s="107"/>
      <c r="E102" s="107"/>
      <c r="F102" s="107"/>
      <c r="G102" s="107"/>
      <c r="H102" s="107"/>
      <c r="I102" s="107"/>
      <c r="J102" s="107"/>
      <c r="K102" s="107"/>
      <c r="L102" s="107"/>
    </row>
    <row r="103" spans="1:12" hidden="1" x14ac:dyDescent="0.25">
      <c r="A103" s="132"/>
      <c r="B103" s="132"/>
      <c r="C103" s="109"/>
      <c r="D103" s="107"/>
      <c r="E103" s="107"/>
      <c r="F103" s="107"/>
      <c r="G103" s="107"/>
      <c r="H103" s="107"/>
      <c r="I103" s="107"/>
      <c r="J103" s="107"/>
      <c r="K103" s="107"/>
      <c r="L103" s="107"/>
    </row>
    <row r="104" spans="1:12" hidden="1" x14ac:dyDescent="0.25">
      <c r="A104" s="132"/>
      <c r="B104" s="132"/>
      <c r="C104" s="109"/>
      <c r="D104" s="107"/>
      <c r="E104" s="107"/>
      <c r="F104" s="107"/>
      <c r="G104" s="107"/>
      <c r="H104" s="107"/>
      <c r="I104" s="107"/>
      <c r="J104" s="107"/>
      <c r="K104" s="107"/>
      <c r="L104" s="107"/>
    </row>
    <row r="105" spans="1:12" hidden="1" x14ac:dyDescent="0.25">
      <c r="A105" s="132"/>
      <c r="B105" s="132"/>
      <c r="C105" s="109"/>
      <c r="D105" s="107"/>
      <c r="E105" s="107"/>
      <c r="F105" s="107"/>
      <c r="G105" s="107"/>
      <c r="H105" s="107"/>
      <c r="I105" s="107"/>
      <c r="J105" s="107"/>
      <c r="K105" s="107"/>
      <c r="L105" s="107"/>
    </row>
    <row r="106" spans="1:12" hidden="1" x14ac:dyDescent="0.25">
      <c r="A106" s="132"/>
      <c r="B106" s="132"/>
      <c r="C106" s="109"/>
      <c r="D106" s="107"/>
      <c r="E106" s="107"/>
      <c r="F106" s="107"/>
      <c r="G106" s="107"/>
      <c r="H106" s="107"/>
      <c r="I106" s="107"/>
      <c r="J106" s="107"/>
      <c r="K106" s="107"/>
      <c r="L106" s="107"/>
    </row>
    <row r="107" spans="1:12" hidden="1" x14ac:dyDescent="0.25">
      <c r="A107" s="132"/>
      <c r="B107" s="132"/>
      <c r="C107" s="109"/>
      <c r="D107" s="107"/>
      <c r="E107" s="107"/>
      <c r="F107" s="107"/>
      <c r="G107" s="107"/>
      <c r="H107" s="107"/>
      <c r="I107" s="107"/>
      <c r="J107" s="107"/>
      <c r="K107" s="107"/>
      <c r="L107" s="107"/>
    </row>
    <row r="108" spans="1:12" hidden="1" x14ac:dyDescent="0.25">
      <c r="A108" s="132"/>
      <c r="B108" s="132"/>
      <c r="C108" s="109"/>
      <c r="D108" s="107"/>
      <c r="E108" s="107"/>
      <c r="F108" s="107"/>
      <c r="G108" s="107"/>
      <c r="H108" s="107"/>
      <c r="I108" s="107"/>
      <c r="J108" s="107"/>
      <c r="K108" s="107"/>
      <c r="L108" s="107"/>
    </row>
    <row r="109" spans="1:12" hidden="1" x14ac:dyDescent="0.25">
      <c r="A109" s="132"/>
      <c r="B109" s="132"/>
      <c r="C109" s="109"/>
      <c r="D109" s="107"/>
      <c r="E109" s="107"/>
      <c r="F109" s="107"/>
      <c r="G109" s="107"/>
      <c r="H109" s="107"/>
      <c r="I109" s="107"/>
      <c r="J109" s="107"/>
      <c r="K109" s="107"/>
      <c r="L109" s="107"/>
    </row>
    <row r="110" spans="1:12" hidden="1" x14ac:dyDescent="0.25">
      <c r="A110" s="132"/>
      <c r="B110" s="132"/>
      <c r="C110" s="109"/>
      <c r="D110" s="107"/>
      <c r="E110" s="107"/>
      <c r="F110" s="107"/>
      <c r="G110" s="107"/>
      <c r="H110" s="107"/>
      <c r="I110" s="107"/>
      <c r="J110" s="107"/>
      <c r="K110" s="107"/>
      <c r="L110" s="107"/>
    </row>
    <row r="111" spans="1:12" hidden="1" x14ac:dyDescent="0.25">
      <c r="A111" s="151"/>
      <c r="B111" s="151" t="s">
        <v>156</v>
      </c>
      <c r="C111" s="152"/>
      <c r="D111" s="153"/>
      <c r="E111" s="107"/>
      <c r="F111" s="107"/>
      <c r="G111" s="107"/>
      <c r="H111" s="107"/>
      <c r="I111" s="107"/>
      <c r="J111" s="107"/>
      <c r="K111" s="107"/>
      <c r="L111" s="107"/>
    </row>
    <row r="112" spans="1:12" hidden="1" x14ac:dyDescent="0.25">
      <c r="A112" s="223" t="s">
        <v>56</v>
      </c>
      <c r="B112" s="224" t="s">
        <v>126</v>
      </c>
      <c r="C112" s="226" t="s">
        <v>113</v>
      </c>
      <c r="D112" s="227"/>
      <c r="E112" s="107"/>
      <c r="F112" s="107"/>
      <c r="G112" s="107"/>
      <c r="H112" s="107"/>
      <c r="I112" s="107"/>
      <c r="J112" s="107"/>
      <c r="K112" s="107"/>
      <c r="L112" s="107"/>
    </row>
    <row r="113" spans="1:12" ht="15.75" hidden="1" thickBot="1" x14ac:dyDescent="0.3">
      <c r="A113" s="223"/>
      <c r="B113" s="225"/>
      <c r="C113" s="154" t="s">
        <v>127</v>
      </c>
      <c r="D113" s="155" t="s">
        <v>115</v>
      </c>
      <c r="E113" s="107"/>
      <c r="F113" s="107"/>
      <c r="G113" s="107"/>
      <c r="H113" s="107"/>
      <c r="I113" s="107"/>
      <c r="J113" s="107"/>
      <c r="K113" s="107"/>
      <c r="L113" s="107"/>
    </row>
    <row r="114" spans="1:12" hidden="1" x14ac:dyDescent="0.25">
      <c r="A114" s="156">
        <v>1</v>
      </c>
      <c r="B114" s="157" t="s">
        <v>128</v>
      </c>
      <c r="C114" s="158">
        <f t="shared" ref="C114:D132" si="4">+K13+K45+K69</f>
        <v>119</v>
      </c>
      <c r="D114" s="159">
        <f t="shared" si="4"/>
        <v>130</v>
      </c>
      <c r="E114" s="134"/>
      <c r="F114" s="107"/>
      <c r="G114" s="107"/>
      <c r="H114" s="107"/>
      <c r="I114" s="107"/>
      <c r="J114" s="107"/>
      <c r="K114" s="107"/>
      <c r="L114" s="107"/>
    </row>
    <row r="115" spans="1:12" hidden="1" x14ac:dyDescent="0.25">
      <c r="A115" s="160">
        <v>2</v>
      </c>
      <c r="B115" s="161" t="s">
        <v>129</v>
      </c>
      <c r="C115" s="158">
        <f t="shared" si="4"/>
        <v>102</v>
      </c>
      <c r="D115" s="159">
        <f t="shared" si="4"/>
        <v>108</v>
      </c>
      <c r="E115" s="134"/>
      <c r="F115" s="107"/>
      <c r="G115" s="107"/>
      <c r="H115" s="107"/>
      <c r="I115" s="107"/>
      <c r="J115" s="107"/>
      <c r="K115" s="107"/>
      <c r="L115" s="107"/>
    </row>
    <row r="116" spans="1:12" hidden="1" x14ac:dyDescent="0.25">
      <c r="A116" s="160">
        <v>3</v>
      </c>
      <c r="B116" s="161" t="s">
        <v>130</v>
      </c>
      <c r="C116" s="158">
        <f t="shared" si="4"/>
        <v>545</v>
      </c>
      <c r="D116" s="159">
        <f t="shared" si="4"/>
        <v>583</v>
      </c>
      <c r="E116" s="134"/>
      <c r="F116" s="107"/>
      <c r="G116" s="107"/>
      <c r="H116" s="107"/>
      <c r="I116" s="107"/>
      <c r="J116" s="107"/>
      <c r="K116" s="107"/>
      <c r="L116" s="107"/>
    </row>
    <row r="117" spans="1:12" hidden="1" x14ac:dyDescent="0.25">
      <c r="A117" s="160">
        <v>4</v>
      </c>
      <c r="B117" s="161" t="s">
        <v>131</v>
      </c>
      <c r="C117" s="158">
        <f t="shared" si="4"/>
        <v>91</v>
      </c>
      <c r="D117" s="159">
        <f t="shared" si="4"/>
        <v>81</v>
      </c>
      <c r="E117" s="134"/>
      <c r="F117" s="107"/>
      <c r="G117" s="107"/>
      <c r="H117" s="107"/>
      <c r="I117" s="107"/>
      <c r="J117" s="107"/>
      <c r="K117" s="107"/>
      <c r="L117" s="107"/>
    </row>
    <row r="118" spans="1:12" ht="24" hidden="1" x14ac:dyDescent="0.25">
      <c r="A118" s="160">
        <v>5</v>
      </c>
      <c r="B118" s="161" t="s">
        <v>183</v>
      </c>
      <c r="C118" s="158">
        <f t="shared" si="4"/>
        <v>8</v>
      </c>
      <c r="D118" s="159">
        <f t="shared" si="4"/>
        <v>5</v>
      </c>
      <c r="E118" s="134"/>
      <c r="F118" s="107"/>
      <c r="G118" s="107"/>
      <c r="H118" s="107"/>
      <c r="I118" s="107"/>
      <c r="J118" s="107"/>
      <c r="K118" s="107"/>
      <c r="L118" s="107"/>
    </row>
    <row r="119" spans="1:12" ht="36" hidden="1" x14ac:dyDescent="0.25">
      <c r="A119" s="160">
        <v>6</v>
      </c>
      <c r="B119" s="161" t="s">
        <v>184</v>
      </c>
      <c r="C119" s="158">
        <f t="shared" si="4"/>
        <v>12</v>
      </c>
      <c r="D119" s="159">
        <f t="shared" si="4"/>
        <v>4</v>
      </c>
      <c r="E119" s="134"/>
      <c r="F119" s="107"/>
      <c r="G119" s="107"/>
      <c r="H119" s="107"/>
      <c r="I119" s="107"/>
      <c r="J119" s="107"/>
      <c r="K119" s="107"/>
      <c r="L119" s="107"/>
    </row>
    <row r="120" spans="1:12" ht="36" hidden="1" x14ac:dyDescent="0.25">
      <c r="A120" s="160">
        <v>7</v>
      </c>
      <c r="B120" s="161" t="s">
        <v>185</v>
      </c>
      <c r="C120" s="158">
        <f t="shared" si="4"/>
        <v>13</v>
      </c>
      <c r="D120" s="159">
        <f t="shared" si="4"/>
        <v>20</v>
      </c>
      <c r="E120" s="134"/>
      <c r="F120" s="107"/>
      <c r="G120" s="107"/>
      <c r="H120" s="107"/>
      <c r="I120" s="107"/>
      <c r="J120" s="107"/>
      <c r="K120" s="107"/>
      <c r="L120" s="107"/>
    </row>
    <row r="121" spans="1:12" hidden="1" x14ac:dyDescent="0.25">
      <c r="A121" s="160">
        <v>8</v>
      </c>
      <c r="B121" s="161" t="s">
        <v>132</v>
      </c>
      <c r="C121" s="158">
        <f t="shared" si="4"/>
        <v>2850</v>
      </c>
      <c r="D121" s="159">
        <f t="shared" si="4"/>
        <v>3580</v>
      </c>
      <c r="E121" s="134"/>
      <c r="F121" s="107"/>
      <c r="G121" s="107"/>
      <c r="H121" s="107"/>
      <c r="I121" s="107"/>
      <c r="J121" s="107"/>
      <c r="K121" s="107"/>
      <c r="L121" s="107"/>
    </row>
    <row r="122" spans="1:12" hidden="1" x14ac:dyDescent="0.25">
      <c r="A122" s="160">
        <v>9</v>
      </c>
      <c r="B122" s="161" t="s">
        <v>133</v>
      </c>
      <c r="C122" s="158">
        <f t="shared" si="4"/>
        <v>2325</v>
      </c>
      <c r="D122" s="159">
        <f t="shared" si="4"/>
        <v>2541</v>
      </c>
      <c r="E122" s="134"/>
      <c r="F122" s="107"/>
      <c r="G122" s="107"/>
      <c r="H122" s="107"/>
      <c r="I122" s="107"/>
      <c r="J122" s="107"/>
      <c r="K122" s="107"/>
      <c r="L122" s="107"/>
    </row>
    <row r="123" spans="1:12" hidden="1" x14ac:dyDescent="0.25">
      <c r="A123" s="160">
        <v>10</v>
      </c>
      <c r="B123" s="161" t="s">
        <v>134</v>
      </c>
      <c r="C123" s="158">
        <f t="shared" si="4"/>
        <v>900</v>
      </c>
      <c r="D123" s="159">
        <f t="shared" si="4"/>
        <v>1208</v>
      </c>
      <c r="E123" s="134"/>
      <c r="F123" s="107"/>
      <c r="G123" s="107"/>
      <c r="H123" s="107"/>
      <c r="I123" s="107"/>
      <c r="J123" s="107"/>
      <c r="K123" s="107"/>
      <c r="L123" s="107"/>
    </row>
    <row r="124" spans="1:12" hidden="1" x14ac:dyDescent="0.25">
      <c r="A124" s="160">
        <v>11</v>
      </c>
      <c r="B124" s="161" t="s">
        <v>135</v>
      </c>
      <c r="C124" s="158">
        <f t="shared" si="4"/>
        <v>1105</v>
      </c>
      <c r="D124" s="159">
        <f t="shared" si="4"/>
        <v>1830</v>
      </c>
      <c r="E124" s="134"/>
      <c r="F124" s="107"/>
      <c r="G124" s="107"/>
      <c r="H124" s="107"/>
      <c r="I124" s="107"/>
      <c r="J124" s="107"/>
      <c r="K124" s="107"/>
      <c r="L124" s="107"/>
    </row>
    <row r="125" spans="1:12" hidden="1" x14ac:dyDescent="0.25">
      <c r="A125" s="160">
        <v>12</v>
      </c>
      <c r="B125" s="161" t="s">
        <v>136</v>
      </c>
      <c r="C125" s="158">
        <f t="shared" si="4"/>
        <v>6900</v>
      </c>
      <c r="D125" s="159">
        <f t="shared" si="4"/>
        <v>8729</v>
      </c>
      <c r="E125" s="134"/>
      <c r="F125" s="107"/>
      <c r="G125" s="107"/>
      <c r="H125" s="107"/>
      <c r="I125" s="107"/>
      <c r="J125" s="107"/>
      <c r="K125" s="107"/>
      <c r="L125" s="107"/>
    </row>
    <row r="126" spans="1:12" hidden="1" x14ac:dyDescent="0.25">
      <c r="A126" s="160">
        <v>13</v>
      </c>
      <c r="B126" s="161" t="s">
        <v>137</v>
      </c>
      <c r="C126" s="158">
        <f t="shared" si="4"/>
        <v>2825</v>
      </c>
      <c r="D126" s="159">
        <f t="shared" si="4"/>
        <v>3009</v>
      </c>
      <c r="E126" s="134"/>
      <c r="F126" s="107"/>
      <c r="G126" s="107"/>
      <c r="H126" s="107"/>
      <c r="I126" s="107"/>
      <c r="J126" s="107"/>
      <c r="K126" s="107"/>
      <c r="L126" s="107"/>
    </row>
    <row r="127" spans="1:12" hidden="1" x14ac:dyDescent="0.25">
      <c r="A127" s="160">
        <v>14</v>
      </c>
      <c r="B127" s="161" t="s">
        <v>138</v>
      </c>
      <c r="C127" s="158">
        <f t="shared" si="4"/>
        <v>305</v>
      </c>
      <c r="D127" s="159">
        <f t="shared" si="4"/>
        <v>325</v>
      </c>
      <c r="E127" s="134"/>
      <c r="F127" s="107"/>
      <c r="G127" s="107"/>
      <c r="H127" s="107"/>
      <c r="I127" s="107"/>
      <c r="J127" s="107"/>
      <c r="K127" s="107"/>
      <c r="L127" s="107"/>
    </row>
    <row r="128" spans="1:12" ht="24" hidden="1" x14ac:dyDescent="0.25">
      <c r="A128" s="160">
        <v>15</v>
      </c>
      <c r="B128" s="161" t="s">
        <v>139</v>
      </c>
      <c r="C128" s="158">
        <f t="shared" si="4"/>
        <v>125</v>
      </c>
      <c r="D128" s="159">
        <f t="shared" si="4"/>
        <v>148</v>
      </c>
      <c r="E128" s="134"/>
      <c r="F128" s="107"/>
      <c r="G128" s="107"/>
      <c r="H128" s="107"/>
      <c r="I128" s="107"/>
      <c r="J128" s="107"/>
      <c r="K128" s="107"/>
      <c r="L128" s="107"/>
    </row>
    <row r="129" spans="1:12" hidden="1" x14ac:dyDescent="0.25">
      <c r="A129" s="160">
        <v>16</v>
      </c>
      <c r="B129" s="162" t="s">
        <v>140</v>
      </c>
      <c r="C129" s="158">
        <f t="shared" si="4"/>
        <v>600</v>
      </c>
      <c r="D129" s="159">
        <f t="shared" si="4"/>
        <v>620</v>
      </c>
      <c r="E129" s="134"/>
      <c r="F129" s="107"/>
      <c r="G129" s="107"/>
      <c r="H129" s="107"/>
      <c r="I129" s="107"/>
      <c r="J129" s="107"/>
      <c r="K129" s="107"/>
      <c r="L129" s="107"/>
    </row>
    <row r="130" spans="1:12" hidden="1" x14ac:dyDescent="0.25">
      <c r="A130" s="160">
        <v>17</v>
      </c>
      <c r="B130" s="162" t="s">
        <v>141</v>
      </c>
      <c r="C130" s="158">
        <f t="shared" si="4"/>
        <v>31</v>
      </c>
      <c r="D130" s="159">
        <f t="shared" si="4"/>
        <v>34</v>
      </c>
      <c r="E130" s="134"/>
      <c r="F130" s="107"/>
      <c r="G130" s="107"/>
      <c r="H130" s="107"/>
      <c r="I130" s="107"/>
      <c r="J130" s="107"/>
      <c r="K130" s="107"/>
      <c r="L130" s="107"/>
    </row>
    <row r="131" spans="1:12" hidden="1" x14ac:dyDescent="0.25">
      <c r="A131" s="160">
        <v>18</v>
      </c>
      <c r="B131" s="162" t="s">
        <v>142</v>
      </c>
      <c r="C131" s="158">
        <f t="shared" si="4"/>
        <v>415</v>
      </c>
      <c r="D131" s="159">
        <f t="shared" si="4"/>
        <v>603</v>
      </c>
      <c r="E131" s="134"/>
      <c r="F131" s="107"/>
      <c r="G131" s="107"/>
      <c r="H131" s="107"/>
      <c r="I131" s="107"/>
      <c r="J131" s="107"/>
      <c r="K131" s="107"/>
      <c r="L131" s="107"/>
    </row>
    <row r="132" spans="1:12" hidden="1" x14ac:dyDescent="0.25">
      <c r="A132" s="160">
        <v>19</v>
      </c>
      <c r="B132" s="162" t="s">
        <v>143</v>
      </c>
      <c r="C132" s="158">
        <f t="shared" si="4"/>
        <v>59</v>
      </c>
      <c r="D132" s="159">
        <f t="shared" si="4"/>
        <v>98</v>
      </c>
      <c r="E132" s="134"/>
      <c r="F132" s="107"/>
      <c r="G132" s="107"/>
      <c r="H132" s="107"/>
      <c r="I132" s="107"/>
      <c r="J132" s="107"/>
      <c r="K132" s="107"/>
      <c r="L132" s="107"/>
    </row>
    <row r="133" spans="1:12" ht="15.75" hidden="1" thickBot="1" x14ac:dyDescent="0.3">
      <c r="A133" s="228" t="s">
        <v>145</v>
      </c>
      <c r="B133" s="229"/>
      <c r="C133" s="163">
        <f>SUM(C114:C132)</f>
        <v>19330</v>
      </c>
      <c r="D133" s="164">
        <f>SUM(D114:D132)</f>
        <v>23656</v>
      </c>
      <c r="E133" s="107"/>
      <c r="F133" s="107"/>
      <c r="G133" s="107"/>
      <c r="H133" s="107"/>
      <c r="I133" s="107"/>
      <c r="J133" s="107"/>
      <c r="K133" s="107"/>
      <c r="L133" s="107"/>
    </row>
    <row r="134" spans="1:12" hidden="1" x14ac:dyDescent="0.25">
      <c r="A134" s="132"/>
      <c r="B134" s="132"/>
      <c r="C134" s="109"/>
      <c r="D134" s="107"/>
      <c r="E134" s="107"/>
      <c r="F134" s="107"/>
      <c r="G134" s="107"/>
      <c r="H134" s="107"/>
      <c r="I134" s="107"/>
      <c r="J134" s="107"/>
      <c r="K134" s="107"/>
      <c r="L134" s="107"/>
    </row>
    <row r="135" spans="1:12" hidden="1" x14ac:dyDescent="0.25">
      <c r="A135" s="132"/>
      <c r="B135" s="132"/>
      <c r="C135" s="109"/>
      <c r="D135" s="107"/>
      <c r="E135" s="107"/>
      <c r="F135" s="107"/>
      <c r="G135" s="107"/>
      <c r="H135" s="107"/>
      <c r="I135" s="107"/>
      <c r="J135" s="107"/>
      <c r="K135" s="107"/>
      <c r="L135" s="107"/>
    </row>
    <row r="136" spans="1:12" hidden="1" x14ac:dyDescent="0.25">
      <c r="A136" s="132"/>
      <c r="B136" s="132"/>
      <c r="C136" s="109"/>
      <c r="D136" s="107"/>
      <c r="E136" s="107"/>
      <c r="F136" s="107"/>
      <c r="G136" s="107"/>
      <c r="H136" s="107"/>
      <c r="I136" s="107"/>
      <c r="J136" s="107"/>
      <c r="K136" s="107"/>
      <c r="L136" s="107"/>
    </row>
    <row r="137" spans="1:12" hidden="1" x14ac:dyDescent="0.25">
      <c r="A137" s="132"/>
      <c r="B137" s="132"/>
      <c r="C137" s="109"/>
      <c r="D137" s="107"/>
      <c r="E137" s="107"/>
      <c r="F137" s="107"/>
      <c r="G137" s="107"/>
      <c r="H137" s="107"/>
      <c r="I137" s="107"/>
      <c r="J137" s="107"/>
      <c r="K137" s="107"/>
      <c r="L137" s="107"/>
    </row>
    <row r="138" spans="1:12" hidden="1" x14ac:dyDescent="0.25">
      <c r="A138" s="132"/>
      <c r="B138" s="132"/>
      <c r="C138" s="109"/>
      <c r="D138" s="107"/>
      <c r="E138" s="107"/>
      <c r="F138" s="107"/>
      <c r="G138" s="107"/>
      <c r="H138" s="107"/>
      <c r="I138" s="107"/>
      <c r="J138" s="107"/>
      <c r="K138" s="107"/>
      <c r="L138" s="107"/>
    </row>
    <row r="139" spans="1:12" hidden="1" x14ac:dyDescent="0.25">
      <c r="A139" s="132"/>
      <c r="B139" s="132"/>
      <c r="C139" s="109"/>
      <c r="D139" s="107"/>
      <c r="E139" s="107"/>
      <c r="F139" s="107"/>
      <c r="G139" s="107"/>
      <c r="H139" s="107"/>
      <c r="I139" s="107"/>
      <c r="J139" s="107"/>
      <c r="K139" s="107"/>
      <c r="L139" s="107"/>
    </row>
    <row r="140" spans="1:12" x14ac:dyDescent="0.25">
      <c r="A140" s="132"/>
      <c r="B140" s="132"/>
      <c r="C140" s="109"/>
      <c r="D140" s="107"/>
      <c r="E140" s="107"/>
      <c r="F140" s="107"/>
      <c r="G140" s="107"/>
      <c r="H140" s="107"/>
      <c r="I140" s="107"/>
      <c r="J140" s="107"/>
      <c r="K140" s="107"/>
      <c r="L140" s="107"/>
    </row>
    <row r="141" spans="1:12" x14ac:dyDescent="0.25">
      <c r="A141" s="132"/>
      <c r="B141" s="132"/>
      <c r="C141" s="109"/>
      <c r="D141" s="107"/>
      <c r="E141" s="107"/>
      <c r="F141" s="107"/>
      <c r="G141" s="107"/>
      <c r="H141" s="107"/>
      <c r="I141" s="107"/>
      <c r="J141" s="107"/>
      <c r="K141" s="107"/>
      <c r="L141" s="107"/>
    </row>
    <row r="142" spans="1:12" x14ac:dyDescent="0.25">
      <c r="A142" s="132"/>
      <c r="B142" s="132"/>
      <c r="C142" s="109"/>
      <c r="D142" s="107"/>
      <c r="E142" s="107"/>
      <c r="F142" s="107"/>
      <c r="G142" s="107"/>
      <c r="H142" s="107"/>
      <c r="I142" s="107"/>
      <c r="J142" s="107"/>
      <c r="K142" s="107"/>
      <c r="L142" s="107"/>
    </row>
    <row r="143" spans="1:12" x14ac:dyDescent="0.25">
      <c r="A143" s="132"/>
      <c r="B143" s="132"/>
      <c r="C143" s="109"/>
      <c r="D143" s="107"/>
      <c r="E143" s="107"/>
      <c r="F143" s="107"/>
      <c r="G143" s="107"/>
      <c r="H143" s="107"/>
      <c r="I143" s="107"/>
      <c r="J143" s="107"/>
      <c r="K143" s="107"/>
      <c r="L143" s="107"/>
    </row>
    <row r="144" spans="1:12" x14ac:dyDescent="0.25">
      <c r="A144" s="132"/>
      <c r="B144" s="132"/>
      <c r="C144" s="109"/>
      <c r="D144" s="107"/>
      <c r="E144" s="107"/>
      <c r="F144" s="107"/>
      <c r="G144" s="107"/>
      <c r="H144" s="107"/>
      <c r="I144" s="107"/>
      <c r="J144" s="107"/>
      <c r="K144" s="107"/>
      <c r="L144" s="107"/>
    </row>
    <row r="145" spans="1:12" x14ac:dyDescent="0.25">
      <c r="A145" s="132"/>
      <c r="B145" s="132"/>
      <c r="C145" s="109"/>
      <c r="D145" s="107"/>
      <c r="E145" s="107"/>
      <c r="F145" s="107"/>
      <c r="G145" s="107"/>
      <c r="H145" s="107"/>
      <c r="I145" s="107"/>
      <c r="J145" s="107"/>
      <c r="K145" s="107"/>
      <c r="L145" s="107"/>
    </row>
    <row r="146" spans="1:12" x14ac:dyDescent="0.25">
      <c r="A146" s="132"/>
      <c r="B146" s="132"/>
      <c r="C146" s="109"/>
      <c r="D146" s="107"/>
      <c r="E146" s="107"/>
      <c r="F146" s="107"/>
      <c r="G146" s="107"/>
      <c r="H146" s="107"/>
      <c r="I146" s="107"/>
      <c r="J146" s="107"/>
      <c r="K146" s="107"/>
      <c r="L146" s="107"/>
    </row>
    <row r="147" spans="1:12" hidden="1" x14ac:dyDescent="0.25">
      <c r="A147" s="132"/>
      <c r="B147" s="132"/>
      <c r="C147" s="109"/>
      <c r="D147" s="107"/>
      <c r="E147" s="107"/>
      <c r="F147" s="107"/>
      <c r="G147" s="107"/>
      <c r="H147" s="107"/>
      <c r="I147" s="107"/>
      <c r="J147" s="107"/>
      <c r="K147" s="107"/>
      <c r="L147" s="107"/>
    </row>
    <row r="148" spans="1:12" hidden="1" x14ac:dyDescent="0.25">
      <c r="A148" s="132"/>
      <c r="B148" s="132"/>
      <c r="C148" s="109"/>
      <c r="D148" s="107"/>
      <c r="E148" s="107"/>
      <c r="F148" s="107"/>
      <c r="G148" s="107"/>
      <c r="H148" s="107"/>
      <c r="I148" s="107"/>
      <c r="J148" s="107"/>
      <c r="K148" s="107"/>
      <c r="L148" s="107"/>
    </row>
    <row r="149" spans="1:12" hidden="1" x14ac:dyDescent="0.25">
      <c r="A149" s="132"/>
      <c r="B149" s="132"/>
      <c r="C149" s="109"/>
      <c r="D149" s="107"/>
      <c r="E149" s="107"/>
      <c r="F149" s="107"/>
      <c r="G149" s="107"/>
      <c r="H149" s="107"/>
      <c r="I149" s="107"/>
      <c r="J149" s="107"/>
      <c r="K149" s="107"/>
      <c r="L149" s="107"/>
    </row>
    <row r="150" spans="1:12" hidden="1" x14ac:dyDescent="0.25">
      <c r="A150" s="132"/>
      <c r="B150" s="132"/>
      <c r="C150" s="109"/>
      <c r="D150" s="107"/>
      <c r="E150" s="107"/>
      <c r="F150" s="107"/>
      <c r="G150" s="107"/>
      <c r="H150" s="107"/>
      <c r="I150" s="107"/>
      <c r="J150" s="107"/>
      <c r="K150" s="107"/>
      <c r="L150" s="107"/>
    </row>
    <row r="151" spans="1:12" hidden="1" x14ac:dyDescent="0.25">
      <c r="A151" s="132"/>
      <c r="B151" s="132"/>
      <c r="C151" s="109"/>
      <c r="D151" s="107"/>
      <c r="E151" s="107"/>
      <c r="F151" s="107"/>
      <c r="G151" s="107"/>
      <c r="H151" s="107"/>
      <c r="I151" s="107"/>
      <c r="J151" s="107"/>
      <c r="K151" s="107"/>
      <c r="L151" s="107"/>
    </row>
    <row r="152" spans="1:12" hidden="1" x14ac:dyDescent="0.25">
      <c r="A152" s="132"/>
      <c r="B152" s="132"/>
      <c r="C152" s="109"/>
      <c r="D152" s="107"/>
      <c r="E152" s="107"/>
      <c r="F152" s="107"/>
      <c r="G152" s="107"/>
      <c r="H152" s="107"/>
      <c r="I152" s="107"/>
      <c r="J152" s="107"/>
      <c r="K152" s="107"/>
      <c r="L152" s="107"/>
    </row>
    <row r="153" spans="1:12" hidden="1" x14ac:dyDescent="0.25">
      <c r="A153" s="132"/>
      <c r="B153" s="132"/>
      <c r="C153" s="109"/>
      <c r="D153" s="107"/>
      <c r="E153" s="107"/>
      <c r="F153" s="107"/>
      <c r="G153" s="107"/>
      <c r="H153" s="107"/>
      <c r="I153" s="107"/>
      <c r="J153" s="107"/>
      <c r="K153" s="107"/>
      <c r="L153" s="107"/>
    </row>
    <row r="154" spans="1:12" hidden="1" x14ac:dyDescent="0.25">
      <c r="A154" s="132"/>
      <c r="B154" s="132"/>
      <c r="C154" s="109"/>
      <c r="D154" s="107"/>
      <c r="E154" s="107"/>
      <c r="F154" s="107"/>
      <c r="G154" s="107"/>
      <c r="H154" s="107"/>
      <c r="I154" s="107"/>
      <c r="J154" s="107"/>
      <c r="K154" s="107"/>
      <c r="L154" s="107"/>
    </row>
    <row r="155" spans="1:12" hidden="1" x14ac:dyDescent="0.25">
      <c r="A155" s="132"/>
      <c r="B155" s="132"/>
      <c r="C155" s="109"/>
      <c r="D155" s="107"/>
      <c r="E155" s="107"/>
      <c r="F155" s="107"/>
      <c r="G155" s="107"/>
      <c r="H155" s="107"/>
      <c r="I155" s="107"/>
      <c r="J155" s="107"/>
      <c r="K155" s="107"/>
      <c r="L155" s="107"/>
    </row>
    <row r="156" spans="1:12" hidden="1" x14ac:dyDescent="0.25">
      <c r="A156" s="132"/>
      <c r="B156" s="132"/>
      <c r="C156" s="109"/>
      <c r="D156" s="107"/>
      <c r="E156" s="107"/>
      <c r="F156" s="107"/>
      <c r="G156" s="107"/>
      <c r="H156" s="107"/>
      <c r="I156" s="107"/>
      <c r="J156" s="107"/>
      <c r="K156" s="107"/>
      <c r="L156" s="107"/>
    </row>
    <row r="157" spans="1:12" hidden="1" x14ac:dyDescent="0.25">
      <c r="A157" s="132"/>
      <c r="B157" s="132"/>
      <c r="C157" s="109"/>
      <c r="D157" s="107"/>
      <c r="E157" s="107"/>
      <c r="F157" s="107"/>
      <c r="G157" s="107"/>
      <c r="H157" s="107"/>
      <c r="I157" s="107"/>
      <c r="J157" s="107"/>
      <c r="K157" s="107"/>
      <c r="L157" s="107"/>
    </row>
    <row r="158" spans="1:12" x14ac:dyDescent="0.25">
      <c r="A158" s="132"/>
      <c r="B158" s="132"/>
      <c r="C158" s="109"/>
      <c r="D158" s="107"/>
      <c r="E158" s="107"/>
      <c r="F158" s="107"/>
      <c r="G158" s="107"/>
      <c r="H158" s="107"/>
      <c r="I158" s="107"/>
      <c r="J158" s="107"/>
      <c r="K158" s="107"/>
      <c r="L158" s="107"/>
    </row>
    <row r="159" spans="1:12" x14ac:dyDescent="0.25">
      <c r="A159" s="132"/>
      <c r="B159" s="132"/>
      <c r="C159" s="109"/>
      <c r="D159" s="107"/>
      <c r="E159" s="107"/>
      <c r="F159" s="107"/>
      <c r="G159" s="107"/>
      <c r="H159" s="107"/>
      <c r="I159" s="107"/>
      <c r="J159" s="107"/>
      <c r="K159" s="107"/>
      <c r="L159" s="107"/>
    </row>
    <row r="160" spans="1:12" x14ac:dyDescent="0.25">
      <c r="A160" s="132"/>
      <c r="B160" s="132"/>
      <c r="C160" s="109"/>
      <c r="D160" s="107"/>
      <c r="E160" s="107"/>
      <c r="F160" s="107"/>
      <c r="G160" s="107"/>
      <c r="H160" s="107"/>
      <c r="I160" s="107"/>
      <c r="J160" s="107"/>
      <c r="K160" s="107"/>
      <c r="L160" s="107"/>
    </row>
    <row r="161" spans="1:12" x14ac:dyDescent="0.25">
      <c r="A161" s="132"/>
      <c r="B161" s="132"/>
      <c r="C161" s="109"/>
      <c r="D161" s="107"/>
      <c r="E161" s="107"/>
      <c r="F161" s="107"/>
      <c r="G161" s="107"/>
      <c r="H161" s="107"/>
      <c r="I161" s="107"/>
      <c r="J161" s="107"/>
      <c r="K161" s="107"/>
      <c r="L161" s="107"/>
    </row>
    <row r="163" spans="1:12" x14ac:dyDescent="0.25">
      <c r="B163" s="82" t="s">
        <v>81</v>
      </c>
      <c r="C163" t="s">
        <v>102</v>
      </c>
      <c r="F163" s="49" t="s">
        <v>146</v>
      </c>
      <c r="H163" t="s">
        <v>147</v>
      </c>
    </row>
    <row r="164" spans="1:12" ht="15" customHeight="1" x14ac:dyDescent="0.25">
      <c r="C164" s="197" t="s">
        <v>148</v>
      </c>
      <c r="D164" s="197"/>
      <c r="E164" s="197"/>
      <c r="F164" s="49"/>
      <c r="G164" s="49"/>
      <c r="H164" s="49" t="s">
        <v>149</v>
      </c>
      <c r="I164" s="49"/>
      <c r="J164" s="49"/>
      <c r="K164" s="49"/>
    </row>
    <row r="165" spans="1:12" ht="15" customHeight="1" x14ac:dyDescent="0.25">
      <c r="C165" s="197" t="s">
        <v>150</v>
      </c>
      <c r="D165" s="197"/>
      <c r="E165" s="197"/>
      <c r="F165" s="49"/>
      <c r="G165" s="49"/>
      <c r="H165" s="49" t="s">
        <v>151</v>
      </c>
      <c r="I165" s="49"/>
      <c r="J165" s="49"/>
      <c r="K165" s="49"/>
    </row>
    <row r="166" spans="1:12" x14ac:dyDescent="0.25">
      <c r="B166" s="82" t="s">
        <v>82</v>
      </c>
      <c r="C166" s="49" t="s">
        <v>203</v>
      </c>
      <c r="G166" s="49"/>
    </row>
  </sheetData>
  <mergeCells count="36">
    <mergeCell ref="I11:J11"/>
    <mergeCell ref="B2:C2"/>
    <mergeCell ref="A4:L4"/>
    <mergeCell ref="A6:L6"/>
    <mergeCell ref="A7:L7"/>
    <mergeCell ref="A8:L8"/>
    <mergeCell ref="B10:L10"/>
    <mergeCell ref="A11:A12"/>
    <mergeCell ref="B11:B12"/>
    <mergeCell ref="C11:D11"/>
    <mergeCell ref="E11:F11"/>
    <mergeCell ref="G11:H11"/>
    <mergeCell ref="A32:B32"/>
    <mergeCell ref="B42:L42"/>
    <mergeCell ref="A43:A44"/>
    <mergeCell ref="B43:B44"/>
    <mergeCell ref="C43:D43"/>
    <mergeCell ref="E43:F43"/>
    <mergeCell ref="G43:H43"/>
    <mergeCell ref="I43:J43"/>
    <mergeCell ref="A64:B64"/>
    <mergeCell ref="B66:L66"/>
    <mergeCell ref="A67:A68"/>
    <mergeCell ref="B67:B68"/>
    <mergeCell ref="C67:D67"/>
    <mergeCell ref="E67:F67"/>
    <mergeCell ref="G67:H67"/>
    <mergeCell ref="I67:J67"/>
    <mergeCell ref="K67:L67"/>
    <mergeCell ref="C165:E165"/>
    <mergeCell ref="A88:B88"/>
    <mergeCell ref="A112:A113"/>
    <mergeCell ref="B112:B113"/>
    <mergeCell ref="C112:D112"/>
    <mergeCell ref="A133:B133"/>
    <mergeCell ref="C164:E164"/>
  </mergeCells>
  <hyperlinks>
    <hyperlink ref="A8" r:id="rId1" xr:uid="{B792555D-09FD-41FF-9F61-ED1CBF6977B6}"/>
  </hyperlinks>
  <pageMargins left="0" right="0" top="0.15748031496062992" bottom="0.15748031496062992" header="0" footer="0"/>
  <pageSetup scale="89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AD356-369F-4426-9EB3-8AAAAF1547A9}">
  <dimension ref="A1:L166"/>
  <sheetViews>
    <sheetView tabSelected="1" topLeftCell="A50" workbookViewId="0">
      <selection activeCell="I63" sqref="I63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191"/>
      <c r="C2" s="191"/>
      <c r="L2" s="127" t="s">
        <v>162</v>
      </c>
    </row>
    <row r="3" spans="1:12" ht="18.75" x14ac:dyDescent="0.3">
      <c r="H3" s="128"/>
      <c r="I3" s="128"/>
      <c r="J3" s="128"/>
      <c r="L3" s="129"/>
    </row>
    <row r="4" spans="1:12" x14ac:dyDescent="0.25">
      <c r="A4" s="191"/>
      <c r="B4" s="191"/>
      <c r="C4" s="191"/>
      <c r="D4" s="191"/>
      <c r="E4" s="191"/>
      <c r="F4" s="191"/>
      <c r="G4" s="191"/>
      <c r="H4" s="191"/>
      <c r="I4" s="191"/>
      <c r="J4" s="191"/>
      <c r="K4" s="191"/>
      <c r="L4" s="191"/>
    </row>
    <row r="5" spans="1:12" x14ac:dyDescent="0.25">
      <c r="A5" s="137"/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</row>
    <row r="6" spans="1:12" x14ac:dyDescent="0.25">
      <c r="A6" s="190" t="s">
        <v>0</v>
      </c>
      <c r="B6" s="190"/>
      <c r="C6" s="190"/>
      <c r="D6" s="190"/>
      <c r="E6" s="190"/>
      <c r="F6" s="190"/>
      <c r="G6" s="190"/>
      <c r="H6" s="190"/>
      <c r="I6" s="190"/>
      <c r="J6" s="190"/>
      <c r="K6" s="190"/>
      <c r="L6" s="190"/>
    </row>
    <row r="7" spans="1:12" x14ac:dyDescent="0.25">
      <c r="A7" s="191" t="s">
        <v>54</v>
      </c>
      <c r="B7" s="191"/>
      <c r="C7" s="191"/>
      <c r="D7" s="191"/>
      <c r="E7" s="191"/>
      <c r="F7" s="191"/>
      <c r="G7" s="191"/>
      <c r="H7" s="191"/>
      <c r="I7" s="191"/>
      <c r="J7" s="191"/>
      <c r="K7" s="191"/>
      <c r="L7" s="191"/>
    </row>
    <row r="8" spans="1:12" x14ac:dyDescent="0.25">
      <c r="A8" s="192" t="s">
        <v>55</v>
      </c>
      <c r="B8" s="191"/>
      <c r="C8" s="191"/>
      <c r="D8" s="191"/>
      <c r="E8" s="191"/>
      <c r="F8" s="191"/>
      <c r="G8" s="191"/>
      <c r="H8" s="191"/>
      <c r="I8" s="191"/>
      <c r="J8" s="191"/>
      <c r="K8" s="191"/>
      <c r="L8" s="191"/>
    </row>
    <row r="10" spans="1:12" ht="15.75" customHeight="1" x14ac:dyDescent="0.25">
      <c r="B10" s="219" t="s">
        <v>208</v>
      </c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 x14ac:dyDescent="0.25">
      <c r="A11" s="206" t="s">
        <v>56</v>
      </c>
      <c r="B11" s="220" t="s">
        <v>126</v>
      </c>
      <c r="C11" s="213" t="s">
        <v>109</v>
      </c>
      <c r="D11" s="213"/>
      <c r="E11" s="214" t="s">
        <v>110</v>
      </c>
      <c r="F11" s="214"/>
      <c r="G11" s="214" t="s">
        <v>111</v>
      </c>
      <c r="H11" s="214"/>
      <c r="I11" s="214" t="s">
        <v>112</v>
      </c>
      <c r="J11" s="214"/>
    </row>
    <row r="12" spans="1:12" x14ac:dyDescent="0.25">
      <c r="A12" s="206"/>
      <c r="B12" s="220"/>
      <c r="C12" s="141" t="s">
        <v>127</v>
      </c>
      <c r="D12" s="141" t="s">
        <v>115</v>
      </c>
      <c r="E12" s="141" t="s">
        <v>127</v>
      </c>
      <c r="F12" s="141" t="s">
        <v>115</v>
      </c>
      <c r="G12" s="141" t="s">
        <v>127</v>
      </c>
      <c r="H12" s="141" t="s">
        <v>115</v>
      </c>
      <c r="I12" s="141" t="s">
        <v>127</v>
      </c>
      <c r="J12" s="141" t="s">
        <v>115</v>
      </c>
    </row>
    <row r="13" spans="1:12" x14ac:dyDescent="0.25">
      <c r="A13" s="182">
        <v>1</v>
      </c>
      <c r="B13" s="130" t="s">
        <v>128</v>
      </c>
      <c r="C13" s="183">
        <v>18</v>
      </c>
      <c r="D13" s="183">
        <v>12</v>
      </c>
      <c r="E13" s="183">
        <v>19</v>
      </c>
      <c r="F13" s="183">
        <v>19</v>
      </c>
      <c r="G13" s="183">
        <v>19</v>
      </c>
      <c r="H13" s="183">
        <v>14</v>
      </c>
      <c r="I13" s="183">
        <v>12</v>
      </c>
      <c r="J13" s="183">
        <v>20</v>
      </c>
    </row>
    <row r="14" spans="1:12" x14ac:dyDescent="0.25">
      <c r="A14" s="182">
        <v>2</v>
      </c>
      <c r="B14" s="130" t="s">
        <v>129</v>
      </c>
      <c r="C14" s="183">
        <v>14</v>
      </c>
      <c r="D14" s="183">
        <v>11</v>
      </c>
      <c r="E14" s="183">
        <v>16</v>
      </c>
      <c r="F14" s="183">
        <v>9</v>
      </c>
      <c r="G14" s="183">
        <v>16</v>
      </c>
      <c r="H14" s="183">
        <v>11</v>
      </c>
      <c r="I14" s="183">
        <v>12</v>
      </c>
      <c r="J14" s="183">
        <v>18</v>
      </c>
    </row>
    <row r="15" spans="1:12" x14ac:dyDescent="0.25">
      <c r="A15" s="182">
        <v>3</v>
      </c>
      <c r="B15" s="130" t="s">
        <v>130</v>
      </c>
      <c r="C15" s="183">
        <v>75</v>
      </c>
      <c r="D15" s="183">
        <v>96</v>
      </c>
      <c r="E15" s="183">
        <v>82</v>
      </c>
      <c r="F15" s="183">
        <v>80</v>
      </c>
      <c r="G15" s="183">
        <v>82</v>
      </c>
      <c r="H15" s="183">
        <v>93</v>
      </c>
      <c r="I15" s="183">
        <v>65</v>
      </c>
      <c r="J15" s="183">
        <v>75</v>
      </c>
    </row>
    <row r="16" spans="1:12" x14ac:dyDescent="0.25">
      <c r="A16" s="182">
        <v>4</v>
      </c>
      <c r="B16" s="130" t="s">
        <v>131</v>
      </c>
      <c r="C16" s="183">
        <v>10</v>
      </c>
      <c r="D16" s="183">
        <v>8</v>
      </c>
      <c r="E16" s="183">
        <v>16</v>
      </c>
      <c r="F16" s="183">
        <v>13</v>
      </c>
      <c r="G16" s="183">
        <v>15</v>
      </c>
      <c r="H16" s="183">
        <v>9</v>
      </c>
      <c r="I16" s="183">
        <v>9</v>
      </c>
      <c r="J16" s="183">
        <v>13</v>
      </c>
    </row>
    <row r="17" spans="1:10" ht="24" x14ac:dyDescent="0.25">
      <c r="A17" s="182">
        <v>5</v>
      </c>
      <c r="B17" s="130" t="s">
        <v>183</v>
      </c>
      <c r="C17" s="183">
        <v>0</v>
      </c>
      <c r="D17" s="183">
        <v>0</v>
      </c>
      <c r="E17" s="183">
        <v>0</v>
      </c>
      <c r="F17" s="183">
        <v>0</v>
      </c>
      <c r="G17" s="183">
        <v>0</v>
      </c>
      <c r="H17" s="183">
        <v>0</v>
      </c>
      <c r="I17" s="183">
        <v>3</v>
      </c>
      <c r="J17" s="183">
        <v>0</v>
      </c>
    </row>
    <row r="18" spans="1:10" ht="36" x14ac:dyDescent="0.25">
      <c r="A18" s="182">
        <v>6</v>
      </c>
      <c r="B18" s="130" t="s">
        <v>184</v>
      </c>
      <c r="C18" s="183">
        <v>0</v>
      </c>
      <c r="D18" s="183">
        <v>1</v>
      </c>
      <c r="E18" s="183">
        <v>0</v>
      </c>
      <c r="F18" s="183">
        <v>0</v>
      </c>
      <c r="G18" s="183">
        <v>4</v>
      </c>
      <c r="H18" s="183">
        <v>1</v>
      </c>
      <c r="I18" s="183">
        <v>0</v>
      </c>
      <c r="J18" s="183">
        <v>1</v>
      </c>
    </row>
    <row r="19" spans="1:10" ht="36" x14ac:dyDescent="0.25">
      <c r="A19" s="182">
        <v>7</v>
      </c>
      <c r="B19" s="130" t="s">
        <v>185</v>
      </c>
      <c r="C19" s="183">
        <v>0</v>
      </c>
      <c r="D19" s="183">
        <v>5</v>
      </c>
      <c r="E19" s="183">
        <v>2</v>
      </c>
      <c r="F19" s="183">
        <v>3</v>
      </c>
      <c r="G19" s="183">
        <v>3</v>
      </c>
      <c r="H19" s="183">
        <v>1</v>
      </c>
      <c r="I19" s="183">
        <v>1</v>
      </c>
      <c r="J19" s="183">
        <v>5</v>
      </c>
    </row>
    <row r="20" spans="1:10" x14ac:dyDescent="0.25">
      <c r="A20" s="182">
        <v>8</v>
      </c>
      <c r="B20" s="130" t="s">
        <v>132</v>
      </c>
      <c r="C20" s="183">
        <v>400</v>
      </c>
      <c r="D20" s="183">
        <v>406</v>
      </c>
      <c r="E20" s="183">
        <v>425</v>
      </c>
      <c r="F20" s="183">
        <v>481</v>
      </c>
      <c r="G20" s="183">
        <v>425</v>
      </c>
      <c r="H20" s="183">
        <v>468</v>
      </c>
      <c r="I20" s="183">
        <v>375</v>
      </c>
      <c r="J20" s="183">
        <v>467</v>
      </c>
    </row>
    <row r="21" spans="1:10" x14ac:dyDescent="0.25">
      <c r="A21" s="182">
        <v>9</v>
      </c>
      <c r="B21" s="130" t="s">
        <v>133</v>
      </c>
      <c r="C21" s="183">
        <v>300</v>
      </c>
      <c r="D21" s="183">
        <v>393</v>
      </c>
      <c r="E21" s="183">
        <v>350</v>
      </c>
      <c r="F21" s="183">
        <v>285</v>
      </c>
      <c r="G21" s="183">
        <v>375</v>
      </c>
      <c r="H21" s="183">
        <v>332</v>
      </c>
      <c r="I21" s="183">
        <v>275</v>
      </c>
      <c r="J21" s="183">
        <v>327</v>
      </c>
    </row>
    <row r="22" spans="1:10" x14ac:dyDescent="0.25">
      <c r="A22" s="182">
        <v>10</v>
      </c>
      <c r="B22" s="130" t="s">
        <v>134</v>
      </c>
      <c r="C22" s="183">
        <v>100</v>
      </c>
      <c r="D22" s="183">
        <v>178</v>
      </c>
      <c r="E22" s="183">
        <v>150</v>
      </c>
      <c r="F22" s="183">
        <v>180</v>
      </c>
      <c r="G22" s="183">
        <v>150</v>
      </c>
      <c r="H22" s="183">
        <v>176</v>
      </c>
      <c r="I22" s="183">
        <v>100</v>
      </c>
      <c r="J22" s="183">
        <v>156</v>
      </c>
    </row>
    <row r="23" spans="1:10" x14ac:dyDescent="0.25">
      <c r="A23" s="182">
        <v>11</v>
      </c>
      <c r="B23" s="130" t="s">
        <v>135</v>
      </c>
      <c r="C23" s="183">
        <v>145</v>
      </c>
      <c r="D23" s="183">
        <v>170</v>
      </c>
      <c r="E23" s="183">
        <v>170</v>
      </c>
      <c r="F23" s="183">
        <v>157</v>
      </c>
      <c r="G23" s="183">
        <v>170</v>
      </c>
      <c r="H23" s="183">
        <v>257</v>
      </c>
      <c r="I23" s="183">
        <v>140</v>
      </c>
      <c r="J23" s="183">
        <v>263</v>
      </c>
    </row>
    <row r="24" spans="1:10" x14ac:dyDescent="0.25">
      <c r="A24" s="182">
        <v>12</v>
      </c>
      <c r="B24" s="130" t="s">
        <v>136</v>
      </c>
      <c r="C24" s="183">
        <v>900</v>
      </c>
      <c r="D24" s="183">
        <v>1331</v>
      </c>
      <c r="E24" s="183">
        <v>1075</v>
      </c>
      <c r="F24" s="183">
        <v>1385</v>
      </c>
      <c r="G24" s="183">
        <v>1075</v>
      </c>
      <c r="H24" s="183">
        <v>1092</v>
      </c>
      <c r="I24" s="183">
        <v>850</v>
      </c>
      <c r="J24" s="183">
        <v>1090</v>
      </c>
    </row>
    <row r="25" spans="1:10" x14ac:dyDescent="0.25">
      <c r="A25" s="182">
        <v>13</v>
      </c>
      <c r="B25" s="130" t="s">
        <v>137</v>
      </c>
      <c r="C25" s="183">
        <v>350</v>
      </c>
      <c r="D25" s="183">
        <v>494</v>
      </c>
      <c r="E25" s="183">
        <v>450</v>
      </c>
      <c r="F25" s="183">
        <v>402</v>
      </c>
      <c r="G25" s="183">
        <v>450</v>
      </c>
      <c r="H25" s="183">
        <v>395</v>
      </c>
      <c r="I25" s="183">
        <v>325</v>
      </c>
      <c r="J25" s="183">
        <v>370</v>
      </c>
    </row>
    <row r="26" spans="1:10" x14ac:dyDescent="0.25">
      <c r="A26" s="182">
        <v>14</v>
      </c>
      <c r="B26" s="130" t="s">
        <v>138</v>
      </c>
      <c r="C26" s="183">
        <v>35</v>
      </c>
      <c r="D26" s="183">
        <v>50</v>
      </c>
      <c r="E26" s="183">
        <v>50</v>
      </c>
      <c r="F26" s="183">
        <v>48</v>
      </c>
      <c r="G26" s="183">
        <v>50</v>
      </c>
      <c r="H26" s="183">
        <v>38</v>
      </c>
      <c r="I26" s="183">
        <v>35</v>
      </c>
      <c r="J26" s="183">
        <v>34</v>
      </c>
    </row>
    <row r="27" spans="1:10" ht="24" x14ac:dyDescent="0.25">
      <c r="A27" s="182">
        <v>15</v>
      </c>
      <c r="B27" s="130" t="s">
        <v>139</v>
      </c>
      <c r="C27" s="183">
        <v>10</v>
      </c>
      <c r="D27" s="183">
        <v>22</v>
      </c>
      <c r="E27" s="183">
        <v>22</v>
      </c>
      <c r="F27" s="183">
        <v>18</v>
      </c>
      <c r="G27" s="183">
        <v>23</v>
      </c>
      <c r="H27" s="183">
        <v>22</v>
      </c>
      <c r="I27" s="183">
        <v>10</v>
      </c>
      <c r="J27" s="183">
        <v>20</v>
      </c>
    </row>
    <row r="28" spans="1:10" x14ac:dyDescent="0.25">
      <c r="A28" s="182">
        <v>16</v>
      </c>
      <c r="B28" s="131" t="s">
        <v>140</v>
      </c>
      <c r="C28" s="183">
        <v>75</v>
      </c>
      <c r="D28" s="183">
        <v>117</v>
      </c>
      <c r="E28" s="183">
        <v>105</v>
      </c>
      <c r="F28" s="183">
        <v>94</v>
      </c>
      <c r="G28" s="183">
        <v>105</v>
      </c>
      <c r="H28" s="183">
        <v>81</v>
      </c>
      <c r="I28" s="183">
        <v>80</v>
      </c>
      <c r="J28" s="183">
        <v>66</v>
      </c>
    </row>
    <row r="29" spans="1:10" x14ac:dyDescent="0.25">
      <c r="A29" s="182">
        <v>17</v>
      </c>
      <c r="B29" s="131" t="s">
        <v>141</v>
      </c>
      <c r="C29" s="183">
        <v>4</v>
      </c>
      <c r="D29" s="183">
        <v>6</v>
      </c>
      <c r="E29" s="183">
        <v>6</v>
      </c>
      <c r="F29" s="183">
        <v>3</v>
      </c>
      <c r="G29" s="183">
        <v>6</v>
      </c>
      <c r="H29" s="183">
        <v>5</v>
      </c>
      <c r="I29" s="183">
        <v>2</v>
      </c>
      <c r="J29" s="183">
        <v>4</v>
      </c>
    </row>
    <row r="30" spans="1:10" x14ac:dyDescent="0.25">
      <c r="A30" s="182">
        <v>18</v>
      </c>
      <c r="B30" s="131" t="s">
        <v>142</v>
      </c>
      <c r="C30" s="183">
        <v>58</v>
      </c>
      <c r="D30" s="183">
        <v>94</v>
      </c>
      <c r="E30" s="183">
        <v>67</v>
      </c>
      <c r="F30" s="183">
        <v>76</v>
      </c>
      <c r="G30" s="183">
        <v>67</v>
      </c>
      <c r="H30" s="183">
        <v>74</v>
      </c>
      <c r="I30" s="183">
        <v>45</v>
      </c>
      <c r="J30" s="183">
        <v>73</v>
      </c>
    </row>
    <row r="31" spans="1:10" x14ac:dyDescent="0.25">
      <c r="A31" s="182">
        <v>19</v>
      </c>
      <c r="B31" s="131" t="s">
        <v>143</v>
      </c>
      <c r="C31" s="183">
        <v>5</v>
      </c>
      <c r="D31" s="183">
        <v>16</v>
      </c>
      <c r="E31" s="183">
        <v>11</v>
      </c>
      <c r="F31" s="183">
        <v>15</v>
      </c>
      <c r="G31" s="183">
        <v>11</v>
      </c>
      <c r="H31" s="183">
        <v>15</v>
      </c>
      <c r="I31" s="183">
        <v>5</v>
      </c>
      <c r="J31" s="183">
        <v>11</v>
      </c>
    </row>
    <row r="32" spans="1:10" x14ac:dyDescent="0.25">
      <c r="A32" s="221" t="s">
        <v>144</v>
      </c>
      <c r="B32" s="221"/>
      <c r="C32" s="184">
        <f t="shared" ref="C32:H32" si="0">SUM(C13:C31)</f>
        <v>2499</v>
      </c>
      <c r="D32" s="184">
        <f t="shared" si="0"/>
        <v>3410</v>
      </c>
      <c r="E32" s="184">
        <f>SUM(E13:E31)</f>
        <v>3016</v>
      </c>
      <c r="F32" s="184">
        <f t="shared" si="0"/>
        <v>3268</v>
      </c>
      <c r="G32" s="184">
        <f>SUM(G13:G31)</f>
        <v>3046</v>
      </c>
      <c r="H32" s="184">
        <f t="shared" si="0"/>
        <v>3084</v>
      </c>
      <c r="I32" s="184">
        <f>SUM(I13:I31)</f>
        <v>2344</v>
      </c>
      <c r="J32" s="184">
        <f>SUM(J13:J31)</f>
        <v>3013</v>
      </c>
    </row>
    <row r="33" spans="1:12" x14ac:dyDescent="0.25">
      <c r="A33" s="49"/>
      <c r="B33" s="124"/>
      <c r="C33" s="109"/>
      <c r="D33" s="107"/>
      <c r="E33" s="107"/>
      <c r="F33" s="107"/>
      <c r="G33" s="107"/>
      <c r="H33" s="107"/>
      <c r="I33" s="107"/>
      <c r="J33" s="107"/>
      <c r="K33" s="107"/>
      <c r="L33" s="107"/>
    </row>
    <row r="34" spans="1:12" x14ac:dyDescent="0.25">
      <c r="A34" s="49"/>
      <c r="B34" s="124"/>
      <c r="C34" s="109"/>
      <c r="D34" s="107"/>
      <c r="E34" s="107"/>
      <c r="F34" s="107"/>
      <c r="G34" s="107"/>
      <c r="H34" s="107"/>
      <c r="I34" s="107"/>
      <c r="J34" s="107"/>
      <c r="K34" s="107"/>
      <c r="L34" s="107"/>
    </row>
    <row r="35" spans="1:12" x14ac:dyDescent="0.25">
      <c r="A35" s="49"/>
      <c r="B35" s="124"/>
      <c r="C35" s="109"/>
      <c r="D35" s="107"/>
      <c r="E35" s="107"/>
      <c r="F35" s="107"/>
      <c r="G35" s="107"/>
      <c r="H35" s="107"/>
      <c r="I35" s="107"/>
      <c r="J35" s="107"/>
      <c r="K35" s="107"/>
      <c r="L35" s="107"/>
    </row>
    <row r="36" spans="1:12" x14ac:dyDescent="0.25">
      <c r="A36" s="49"/>
      <c r="B36" s="124"/>
      <c r="C36" s="109"/>
      <c r="D36" s="107"/>
      <c r="E36" s="107"/>
      <c r="F36" s="107"/>
      <c r="G36" s="107"/>
      <c r="H36" s="107"/>
      <c r="I36" s="107"/>
      <c r="J36" s="107"/>
      <c r="K36" s="107"/>
      <c r="L36" s="107"/>
    </row>
    <row r="37" spans="1:12" x14ac:dyDescent="0.25">
      <c r="A37" s="49"/>
      <c r="B37" s="124"/>
      <c r="C37" s="109"/>
      <c r="D37" s="107"/>
      <c r="E37" s="107"/>
      <c r="F37" s="107"/>
      <c r="G37" s="107"/>
      <c r="H37" s="107"/>
      <c r="I37" s="107"/>
      <c r="J37" s="107"/>
      <c r="K37" s="107"/>
      <c r="L37" s="107"/>
    </row>
    <row r="38" spans="1:12" x14ac:dyDescent="0.25">
      <c r="A38" s="49"/>
      <c r="B38" s="124"/>
      <c r="C38" s="109"/>
      <c r="D38" s="107"/>
      <c r="E38" s="107"/>
      <c r="F38" s="107"/>
      <c r="G38" s="107"/>
      <c r="H38" s="107"/>
      <c r="I38" s="107"/>
      <c r="J38" s="107"/>
      <c r="K38" s="107"/>
      <c r="L38" s="107"/>
    </row>
    <row r="39" spans="1:12" x14ac:dyDescent="0.25">
      <c r="A39" s="49"/>
      <c r="B39" s="124"/>
      <c r="C39" s="109"/>
      <c r="D39" s="107"/>
      <c r="E39" s="107"/>
      <c r="F39" s="107"/>
      <c r="G39" s="107"/>
      <c r="H39" s="107"/>
      <c r="I39" s="107"/>
      <c r="J39" s="107"/>
      <c r="K39" s="107"/>
      <c r="L39" s="107"/>
    </row>
    <row r="40" spans="1:12" x14ac:dyDescent="0.25">
      <c r="A40" s="49"/>
      <c r="B40" s="124"/>
      <c r="C40" s="109"/>
      <c r="D40" s="107"/>
      <c r="E40" s="107"/>
      <c r="F40" s="107"/>
      <c r="G40" s="107"/>
      <c r="H40" s="107"/>
      <c r="I40" s="107"/>
      <c r="J40" s="107"/>
      <c r="K40" s="107"/>
      <c r="L40" s="107"/>
    </row>
    <row r="41" spans="1:12" x14ac:dyDescent="0.25">
      <c r="A41" s="49"/>
      <c r="B41" s="124"/>
      <c r="C41" s="109"/>
      <c r="D41" s="107"/>
      <c r="E41" s="107"/>
      <c r="F41" s="107"/>
      <c r="G41" s="107"/>
      <c r="H41" s="107"/>
      <c r="I41" s="107"/>
      <c r="J41" s="107"/>
      <c r="K41" s="107"/>
      <c r="L41" s="107"/>
    </row>
    <row r="42" spans="1:12" ht="15.75" customHeight="1" x14ac:dyDescent="0.25">
      <c r="B42" s="219" t="s">
        <v>208</v>
      </c>
      <c r="C42" s="219"/>
      <c r="D42" s="219"/>
      <c r="E42" s="219"/>
      <c r="F42" s="219"/>
      <c r="G42" s="219"/>
      <c r="H42" s="219"/>
      <c r="I42" s="219"/>
      <c r="J42" s="219"/>
      <c r="K42" s="219"/>
      <c r="L42" s="219"/>
    </row>
    <row r="43" spans="1:12" x14ac:dyDescent="0.25">
      <c r="A43" s="206" t="s">
        <v>56</v>
      </c>
      <c r="B43" s="220" t="s">
        <v>126</v>
      </c>
      <c r="C43" s="213" t="s">
        <v>119</v>
      </c>
      <c r="D43" s="213"/>
      <c r="E43" s="214" t="s">
        <v>120</v>
      </c>
      <c r="F43" s="214"/>
      <c r="G43" s="214" t="s">
        <v>89</v>
      </c>
      <c r="H43" s="214"/>
      <c r="I43" s="214" t="s">
        <v>90</v>
      </c>
      <c r="J43" s="214"/>
    </row>
    <row r="44" spans="1:12" x14ac:dyDescent="0.25">
      <c r="A44" s="206"/>
      <c r="B44" s="220"/>
      <c r="C44" s="141" t="s">
        <v>127</v>
      </c>
      <c r="D44" s="141" t="s">
        <v>115</v>
      </c>
      <c r="E44" s="141" t="s">
        <v>127</v>
      </c>
      <c r="F44" s="141" t="s">
        <v>115</v>
      </c>
      <c r="G44" s="141" t="s">
        <v>127</v>
      </c>
      <c r="H44" s="141" t="s">
        <v>115</v>
      </c>
      <c r="I44" s="141" t="s">
        <v>127</v>
      </c>
      <c r="J44" s="141" t="s">
        <v>115</v>
      </c>
    </row>
    <row r="45" spans="1:12" x14ac:dyDescent="0.25">
      <c r="A45" s="182">
        <v>1</v>
      </c>
      <c r="B45" s="130" t="s">
        <v>128</v>
      </c>
      <c r="C45" s="183">
        <v>19</v>
      </c>
      <c r="D45" s="183">
        <v>23</v>
      </c>
      <c r="E45" s="183">
        <v>19</v>
      </c>
      <c r="F45" s="183">
        <v>20</v>
      </c>
      <c r="G45" s="183">
        <v>13</v>
      </c>
      <c r="H45" s="183">
        <v>22</v>
      </c>
      <c r="I45" s="183">
        <v>19</v>
      </c>
      <c r="J45" s="183">
        <v>19</v>
      </c>
    </row>
    <row r="46" spans="1:12" x14ac:dyDescent="0.25">
      <c r="A46" s="182">
        <v>2</v>
      </c>
      <c r="B46" s="130" t="s">
        <v>129</v>
      </c>
      <c r="C46" s="183">
        <v>16</v>
      </c>
      <c r="D46" s="183">
        <v>17</v>
      </c>
      <c r="E46" s="183">
        <v>16</v>
      </c>
      <c r="F46" s="183">
        <v>25</v>
      </c>
      <c r="G46" s="183">
        <v>12</v>
      </c>
      <c r="H46" s="183">
        <v>17</v>
      </c>
      <c r="I46" s="183">
        <v>16</v>
      </c>
      <c r="J46" s="183">
        <v>16</v>
      </c>
    </row>
    <row r="47" spans="1:12" x14ac:dyDescent="0.25">
      <c r="A47" s="182">
        <v>3</v>
      </c>
      <c r="B47" s="130" t="s">
        <v>130</v>
      </c>
      <c r="C47" s="183">
        <v>82</v>
      </c>
      <c r="D47" s="183">
        <v>70</v>
      </c>
      <c r="E47" s="183">
        <v>82</v>
      </c>
      <c r="F47" s="183">
        <v>72</v>
      </c>
      <c r="G47" s="183">
        <v>77</v>
      </c>
      <c r="H47" s="183">
        <v>97</v>
      </c>
      <c r="I47" s="183">
        <v>82</v>
      </c>
      <c r="J47" s="183">
        <v>71</v>
      </c>
    </row>
    <row r="48" spans="1:12" x14ac:dyDescent="0.25">
      <c r="A48" s="182">
        <v>4</v>
      </c>
      <c r="B48" s="130" t="s">
        <v>131</v>
      </c>
      <c r="C48" s="183">
        <v>16</v>
      </c>
      <c r="D48" s="183">
        <v>15</v>
      </c>
      <c r="E48" s="183">
        <v>15</v>
      </c>
      <c r="F48" s="183">
        <v>12</v>
      </c>
      <c r="G48" s="183">
        <v>10</v>
      </c>
      <c r="H48" s="183">
        <v>11</v>
      </c>
      <c r="I48" s="183">
        <v>16</v>
      </c>
      <c r="J48" s="183">
        <v>11</v>
      </c>
    </row>
    <row r="49" spans="1:10" ht="24" x14ac:dyDescent="0.25">
      <c r="A49" s="182">
        <v>5</v>
      </c>
      <c r="B49" s="130" t="s">
        <v>183</v>
      </c>
      <c r="C49" s="183">
        <v>2</v>
      </c>
      <c r="D49" s="183">
        <v>1</v>
      </c>
      <c r="E49" s="183">
        <v>2</v>
      </c>
      <c r="F49" s="183">
        <v>0</v>
      </c>
      <c r="G49" s="183">
        <v>1</v>
      </c>
      <c r="H49" s="183">
        <v>4</v>
      </c>
      <c r="I49" s="183">
        <v>2</v>
      </c>
      <c r="J49" s="183">
        <v>1</v>
      </c>
    </row>
    <row r="50" spans="1:10" ht="36" x14ac:dyDescent="0.25">
      <c r="A50" s="182">
        <v>6</v>
      </c>
      <c r="B50" s="130" t="s">
        <v>184</v>
      </c>
      <c r="C50" s="183">
        <v>4</v>
      </c>
      <c r="D50" s="183">
        <v>0</v>
      </c>
      <c r="E50" s="183">
        <v>4</v>
      </c>
      <c r="F50" s="183">
        <v>0</v>
      </c>
      <c r="G50" s="183">
        <v>0</v>
      </c>
      <c r="H50" s="183">
        <v>1</v>
      </c>
      <c r="I50" s="183">
        <v>4</v>
      </c>
      <c r="J50" s="183">
        <v>4</v>
      </c>
    </row>
    <row r="51" spans="1:10" ht="36" x14ac:dyDescent="0.25">
      <c r="A51" s="182">
        <v>7</v>
      </c>
      <c r="B51" s="130" t="s">
        <v>185</v>
      </c>
      <c r="C51" s="183">
        <v>3</v>
      </c>
      <c r="D51" s="183">
        <v>1</v>
      </c>
      <c r="E51" s="183">
        <v>3</v>
      </c>
      <c r="F51" s="183">
        <v>2</v>
      </c>
      <c r="G51" s="183">
        <v>1</v>
      </c>
      <c r="H51" s="183">
        <v>3</v>
      </c>
      <c r="I51" s="183">
        <v>2</v>
      </c>
      <c r="J51" s="183">
        <v>5</v>
      </c>
    </row>
    <row r="52" spans="1:10" x14ac:dyDescent="0.25">
      <c r="A52" s="182">
        <v>8</v>
      </c>
      <c r="B52" s="130" t="s">
        <v>132</v>
      </c>
      <c r="C52" s="183">
        <v>425</v>
      </c>
      <c r="D52" s="183">
        <v>556</v>
      </c>
      <c r="E52" s="183">
        <v>425</v>
      </c>
      <c r="F52" s="183">
        <v>514</v>
      </c>
      <c r="G52" s="183">
        <v>375</v>
      </c>
      <c r="H52" s="183">
        <v>688</v>
      </c>
      <c r="I52" s="183">
        <v>425</v>
      </c>
      <c r="J52" s="183">
        <v>657</v>
      </c>
    </row>
    <row r="53" spans="1:10" x14ac:dyDescent="0.25">
      <c r="A53" s="182">
        <v>9</v>
      </c>
      <c r="B53" s="130" t="s">
        <v>133</v>
      </c>
      <c r="C53" s="183">
        <v>350</v>
      </c>
      <c r="D53" s="183">
        <v>388</v>
      </c>
      <c r="E53" s="183">
        <v>375</v>
      </c>
      <c r="F53" s="183">
        <v>407</v>
      </c>
      <c r="G53" s="183">
        <v>300</v>
      </c>
      <c r="H53" s="183">
        <v>409</v>
      </c>
      <c r="I53" s="183">
        <v>350</v>
      </c>
      <c r="J53" s="183">
        <v>373</v>
      </c>
    </row>
    <row r="54" spans="1:10" x14ac:dyDescent="0.25">
      <c r="A54" s="182">
        <v>10</v>
      </c>
      <c r="B54" s="130" t="s">
        <v>134</v>
      </c>
      <c r="C54" s="183">
        <v>150</v>
      </c>
      <c r="D54" s="183">
        <v>181</v>
      </c>
      <c r="E54" s="183">
        <v>150</v>
      </c>
      <c r="F54" s="183">
        <v>143</v>
      </c>
      <c r="G54" s="183">
        <v>100</v>
      </c>
      <c r="H54" s="183">
        <v>194</v>
      </c>
      <c r="I54" s="183">
        <v>150</v>
      </c>
      <c r="J54" s="183">
        <v>180</v>
      </c>
    </row>
    <row r="55" spans="1:10" x14ac:dyDescent="0.25">
      <c r="A55" s="182">
        <v>11</v>
      </c>
      <c r="B55" s="130" t="s">
        <v>135</v>
      </c>
      <c r="C55" s="183">
        <v>170</v>
      </c>
      <c r="D55" s="183">
        <v>347</v>
      </c>
      <c r="E55" s="183">
        <v>170</v>
      </c>
      <c r="F55" s="183">
        <v>331</v>
      </c>
      <c r="G55" s="183">
        <v>140</v>
      </c>
      <c r="H55" s="183">
        <v>305</v>
      </c>
      <c r="I55" s="183">
        <v>170</v>
      </c>
      <c r="J55" s="183">
        <v>142</v>
      </c>
    </row>
    <row r="56" spans="1:10" x14ac:dyDescent="0.25">
      <c r="A56" s="182">
        <v>12</v>
      </c>
      <c r="B56" s="130" t="s">
        <v>136</v>
      </c>
      <c r="C56" s="183">
        <v>1075</v>
      </c>
      <c r="D56" s="183">
        <v>1293</v>
      </c>
      <c r="E56" s="183">
        <v>1075</v>
      </c>
      <c r="F56" s="183">
        <v>1170</v>
      </c>
      <c r="G56" s="183">
        <v>850</v>
      </c>
      <c r="H56" s="183">
        <v>1368</v>
      </c>
      <c r="I56" s="183">
        <v>1075</v>
      </c>
      <c r="J56" s="183">
        <v>1389</v>
      </c>
    </row>
    <row r="57" spans="1:10" x14ac:dyDescent="0.25">
      <c r="A57" s="182">
        <v>13</v>
      </c>
      <c r="B57" s="130" t="s">
        <v>137</v>
      </c>
      <c r="C57" s="183">
        <v>450</v>
      </c>
      <c r="D57" s="183">
        <v>456</v>
      </c>
      <c r="E57" s="183">
        <v>450</v>
      </c>
      <c r="F57" s="183">
        <v>458</v>
      </c>
      <c r="G57" s="183">
        <v>350</v>
      </c>
      <c r="H57" s="183">
        <v>434</v>
      </c>
      <c r="I57" s="183">
        <v>450</v>
      </c>
      <c r="J57" s="183">
        <v>376</v>
      </c>
    </row>
    <row r="58" spans="1:10" x14ac:dyDescent="0.25">
      <c r="A58" s="182">
        <v>14</v>
      </c>
      <c r="B58" s="130" t="s">
        <v>138</v>
      </c>
      <c r="C58" s="183">
        <v>50</v>
      </c>
      <c r="D58" s="183">
        <v>40</v>
      </c>
      <c r="E58" s="183">
        <v>50</v>
      </c>
      <c r="F58" s="183">
        <v>39</v>
      </c>
      <c r="G58" s="183">
        <v>35</v>
      </c>
      <c r="H58" s="183">
        <v>76</v>
      </c>
      <c r="I58" s="183">
        <v>50</v>
      </c>
      <c r="J58" s="183">
        <v>56</v>
      </c>
    </row>
    <row r="59" spans="1:10" ht="24" x14ac:dyDescent="0.25">
      <c r="A59" s="182">
        <v>15</v>
      </c>
      <c r="B59" s="130" t="s">
        <v>139</v>
      </c>
      <c r="C59" s="183">
        <v>22</v>
      </c>
      <c r="D59" s="183">
        <v>20</v>
      </c>
      <c r="E59" s="183">
        <v>23</v>
      </c>
      <c r="F59" s="183">
        <v>25</v>
      </c>
      <c r="G59" s="183">
        <v>15</v>
      </c>
      <c r="H59" s="183">
        <v>21</v>
      </c>
      <c r="I59" s="183">
        <v>22</v>
      </c>
      <c r="J59" s="183">
        <v>19</v>
      </c>
    </row>
    <row r="60" spans="1:10" x14ac:dyDescent="0.25">
      <c r="A60" s="182">
        <v>16</v>
      </c>
      <c r="B60" s="131" t="s">
        <v>140</v>
      </c>
      <c r="C60" s="183">
        <v>80</v>
      </c>
      <c r="D60" s="183">
        <v>34</v>
      </c>
      <c r="E60" s="183">
        <v>80</v>
      </c>
      <c r="F60" s="183">
        <v>119</v>
      </c>
      <c r="G60" s="183">
        <v>75</v>
      </c>
      <c r="H60" s="183">
        <v>109</v>
      </c>
      <c r="I60" s="183">
        <v>80</v>
      </c>
      <c r="J60" s="183">
        <v>91</v>
      </c>
    </row>
    <row r="61" spans="1:10" x14ac:dyDescent="0.25">
      <c r="A61" s="182">
        <v>17</v>
      </c>
      <c r="B61" s="131" t="s">
        <v>141</v>
      </c>
      <c r="C61" s="183">
        <v>6</v>
      </c>
      <c r="D61" s="183">
        <v>5</v>
      </c>
      <c r="E61" s="183">
        <v>5</v>
      </c>
      <c r="F61" s="183">
        <v>5</v>
      </c>
      <c r="G61" s="183">
        <v>2</v>
      </c>
      <c r="H61" s="183">
        <v>6</v>
      </c>
      <c r="I61" s="183">
        <v>5</v>
      </c>
      <c r="J61" s="183">
        <v>12</v>
      </c>
    </row>
    <row r="62" spans="1:10" x14ac:dyDescent="0.25">
      <c r="A62" s="182">
        <v>18</v>
      </c>
      <c r="B62" s="131" t="s">
        <v>142</v>
      </c>
      <c r="C62" s="183">
        <v>67</v>
      </c>
      <c r="D62" s="183">
        <v>96</v>
      </c>
      <c r="E62" s="183">
        <v>66</v>
      </c>
      <c r="F62" s="183">
        <v>93</v>
      </c>
      <c r="G62" s="183">
        <v>45</v>
      </c>
      <c r="H62" s="183">
        <v>97</v>
      </c>
      <c r="I62" s="183">
        <v>67</v>
      </c>
      <c r="J62" s="183">
        <v>80</v>
      </c>
    </row>
    <row r="63" spans="1:10" x14ac:dyDescent="0.25">
      <c r="A63" s="182">
        <v>19</v>
      </c>
      <c r="B63" s="131" t="s">
        <v>143</v>
      </c>
      <c r="C63" s="183">
        <v>11</v>
      </c>
      <c r="D63" s="183">
        <v>14</v>
      </c>
      <c r="E63" s="183">
        <v>11</v>
      </c>
      <c r="F63" s="183">
        <v>9</v>
      </c>
      <c r="G63" s="183">
        <v>5</v>
      </c>
      <c r="H63" s="183">
        <v>18</v>
      </c>
      <c r="I63" s="183">
        <v>11</v>
      </c>
      <c r="J63" s="183">
        <v>16</v>
      </c>
    </row>
    <row r="64" spans="1:10" x14ac:dyDescent="0.25">
      <c r="A64" s="221" t="s">
        <v>144</v>
      </c>
      <c r="B64" s="221"/>
      <c r="C64" s="184">
        <f t="shared" ref="C64:J64" si="1">SUM(C45:C63)</f>
        <v>2998</v>
      </c>
      <c r="D64" s="184">
        <f t="shared" si="1"/>
        <v>3557</v>
      </c>
      <c r="E64" s="184">
        <f>SUM(E45:E63)</f>
        <v>3021</v>
      </c>
      <c r="F64" s="184">
        <f t="shared" si="1"/>
        <v>3444</v>
      </c>
      <c r="G64" s="184">
        <f>SUM(G45:G63)</f>
        <v>2406</v>
      </c>
      <c r="H64" s="184">
        <f t="shared" si="1"/>
        <v>3880</v>
      </c>
      <c r="I64" s="184">
        <f>SUM(I45:I63)</f>
        <v>2996</v>
      </c>
      <c r="J64" s="184">
        <f t="shared" si="1"/>
        <v>3518</v>
      </c>
    </row>
    <row r="65" spans="1:12" x14ac:dyDescent="0.25">
      <c r="A65" s="132"/>
      <c r="B65" s="132"/>
      <c r="C65" s="109"/>
      <c r="D65" s="107"/>
      <c r="E65" s="107"/>
      <c r="F65" s="107"/>
      <c r="G65" s="107"/>
      <c r="H65" s="107"/>
      <c r="I65" s="107"/>
      <c r="J65" s="107"/>
      <c r="K65" s="107"/>
      <c r="L65" s="107"/>
    </row>
    <row r="66" spans="1:12" ht="15.75" hidden="1" customHeight="1" x14ac:dyDescent="0.25">
      <c r="B66" s="219" t="s">
        <v>186</v>
      </c>
      <c r="C66" s="219"/>
      <c r="D66" s="219"/>
      <c r="E66" s="219"/>
      <c r="F66" s="219"/>
      <c r="G66" s="219"/>
      <c r="H66" s="219"/>
      <c r="I66" s="219"/>
      <c r="J66" s="219"/>
      <c r="K66" s="219"/>
      <c r="L66" s="219"/>
    </row>
    <row r="67" spans="1:12" hidden="1" x14ac:dyDescent="0.25">
      <c r="A67" s="206" t="s">
        <v>56</v>
      </c>
      <c r="B67" s="220" t="s">
        <v>126</v>
      </c>
      <c r="C67" s="213" t="s">
        <v>91</v>
      </c>
      <c r="D67" s="213"/>
      <c r="E67" s="214" t="s">
        <v>121</v>
      </c>
      <c r="F67" s="214"/>
      <c r="G67" s="214" t="s">
        <v>122</v>
      </c>
      <c r="H67" s="214"/>
      <c r="I67" s="214" t="s">
        <v>123</v>
      </c>
      <c r="J67" s="214"/>
      <c r="K67" s="222" t="s">
        <v>163</v>
      </c>
      <c r="L67" s="222"/>
    </row>
    <row r="68" spans="1:12" hidden="1" x14ac:dyDescent="0.25">
      <c r="A68" s="206"/>
      <c r="B68" s="220"/>
      <c r="C68" s="141" t="s">
        <v>127</v>
      </c>
      <c r="D68" s="141" t="s">
        <v>115</v>
      </c>
      <c r="E68" s="141" t="s">
        <v>127</v>
      </c>
      <c r="F68" s="141" t="s">
        <v>115</v>
      </c>
      <c r="G68" s="141" t="s">
        <v>127</v>
      </c>
      <c r="H68" s="141" t="s">
        <v>115</v>
      </c>
      <c r="I68" s="141" t="s">
        <v>127</v>
      </c>
      <c r="J68" s="141" t="s">
        <v>115</v>
      </c>
      <c r="K68" s="141" t="s">
        <v>127</v>
      </c>
      <c r="L68" s="141" t="s">
        <v>115</v>
      </c>
    </row>
    <row r="69" spans="1:12" hidden="1" x14ac:dyDescent="0.25">
      <c r="A69" s="182">
        <v>1</v>
      </c>
      <c r="B69" s="130" t="s">
        <v>128</v>
      </c>
      <c r="C69" s="183"/>
      <c r="D69" s="183"/>
      <c r="E69" s="183"/>
      <c r="F69" s="183"/>
      <c r="G69" s="183"/>
      <c r="H69" s="183"/>
      <c r="I69" s="183"/>
      <c r="J69" s="183"/>
      <c r="K69" s="183">
        <f t="shared" ref="K69:L87" si="2">+I69+G69+E69+C69+I45+G45+E45+C45+I13+G13+E13+C13</f>
        <v>138</v>
      </c>
      <c r="L69" s="183">
        <f t="shared" si="2"/>
        <v>149</v>
      </c>
    </row>
    <row r="70" spans="1:12" hidden="1" x14ac:dyDescent="0.25">
      <c r="A70" s="182">
        <v>2</v>
      </c>
      <c r="B70" s="130" t="s">
        <v>129</v>
      </c>
      <c r="C70" s="183"/>
      <c r="D70" s="183"/>
      <c r="E70" s="183"/>
      <c r="F70" s="183"/>
      <c r="G70" s="183"/>
      <c r="H70" s="183"/>
      <c r="I70" s="183"/>
      <c r="J70" s="183"/>
      <c r="K70" s="183">
        <f t="shared" si="2"/>
        <v>118</v>
      </c>
      <c r="L70" s="183">
        <f t="shared" si="2"/>
        <v>124</v>
      </c>
    </row>
    <row r="71" spans="1:12" hidden="1" x14ac:dyDescent="0.25">
      <c r="A71" s="182">
        <v>3</v>
      </c>
      <c r="B71" s="130" t="s">
        <v>130</v>
      </c>
      <c r="C71" s="183"/>
      <c r="D71" s="183"/>
      <c r="E71" s="183"/>
      <c r="F71" s="183"/>
      <c r="G71" s="183"/>
      <c r="H71" s="183"/>
      <c r="I71" s="183"/>
      <c r="J71" s="183"/>
      <c r="K71" s="183">
        <f t="shared" si="2"/>
        <v>627</v>
      </c>
      <c r="L71" s="183">
        <f t="shared" si="2"/>
        <v>654</v>
      </c>
    </row>
    <row r="72" spans="1:12" hidden="1" x14ac:dyDescent="0.25">
      <c r="A72" s="182">
        <v>4</v>
      </c>
      <c r="B72" s="130" t="s">
        <v>131</v>
      </c>
      <c r="C72" s="183"/>
      <c r="D72" s="183"/>
      <c r="E72" s="183"/>
      <c r="F72" s="183"/>
      <c r="G72" s="183"/>
      <c r="H72" s="183"/>
      <c r="I72" s="183"/>
      <c r="J72" s="183"/>
      <c r="K72" s="183">
        <f t="shared" si="2"/>
        <v>107</v>
      </c>
      <c r="L72" s="183">
        <f t="shared" si="2"/>
        <v>92</v>
      </c>
    </row>
    <row r="73" spans="1:12" ht="24" hidden="1" x14ac:dyDescent="0.25">
      <c r="A73" s="182">
        <v>5</v>
      </c>
      <c r="B73" s="130" t="s">
        <v>183</v>
      </c>
      <c r="C73" s="183"/>
      <c r="D73" s="183"/>
      <c r="E73" s="183"/>
      <c r="F73" s="183"/>
      <c r="G73" s="183"/>
      <c r="H73" s="183"/>
      <c r="I73" s="183"/>
      <c r="J73" s="183"/>
      <c r="K73" s="183">
        <f t="shared" si="2"/>
        <v>10</v>
      </c>
      <c r="L73" s="183">
        <f t="shared" si="2"/>
        <v>6</v>
      </c>
    </row>
    <row r="74" spans="1:12" ht="36" hidden="1" x14ac:dyDescent="0.25">
      <c r="A74" s="182">
        <v>6</v>
      </c>
      <c r="B74" s="130" t="s">
        <v>184</v>
      </c>
      <c r="C74" s="183"/>
      <c r="D74" s="183"/>
      <c r="E74" s="183"/>
      <c r="F74" s="183"/>
      <c r="G74" s="183"/>
      <c r="H74" s="183"/>
      <c r="I74" s="183"/>
      <c r="J74" s="183"/>
      <c r="K74" s="183">
        <f t="shared" si="2"/>
        <v>16</v>
      </c>
      <c r="L74" s="183">
        <f t="shared" si="2"/>
        <v>8</v>
      </c>
    </row>
    <row r="75" spans="1:12" ht="36" hidden="1" x14ac:dyDescent="0.25">
      <c r="A75" s="182">
        <v>7</v>
      </c>
      <c r="B75" s="130" t="s">
        <v>185</v>
      </c>
      <c r="C75" s="183"/>
      <c r="D75" s="183"/>
      <c r="E75" s="183"/>
      <c r="F75" s="183"/>
      <c r="G75" s="183"/>
      <c r="H75" s="183"/>
      <c r="I75" s="183"/>
      <c r="J75" s="183"/>
      <c r="K75" s="183">
        <f t="shared" si="2"/>
        <v>15</v>
      </c>
      <c r="L75" s="183">
        <f t="shared" si="2"/>
        <v>25</v>
      </c>
    </row>
    <row r="76" spans="1:12" hidden="1" x14ac:dyDescent="0.25">
      <c r="A76" s="182">
        <v>8</v>
      </c>
      <c r="B76" s="130" t="s">
        <v>132</v>
      </c>
      <c r="C76" s="183"/>
      <c r="D76" s="183"/>
      <c r="E76" s="183"/>
      <c r="F76" s="183"/>
      <c r="G76" s="183"/>
      <c r="H76" s="183"/>
      <c r="I76" s="183"/>
      <c r="J76" s="183"/>
      <c r="K76" s="183">
        <f t="shared" si="2"/>
        <v>3275</v>
      </c>
      <c r="L76" s="183">
        <f t="shared" si="2"/>
        <v>4237</v>
      </c>
    </row>
    <row r="77" spans="1:12" hidden="1" x14ac:dyDescent="0.25">
      <c r="A77" s="182">
        <v>9</v>
      </c>
      <c r="B77" s="130" t="s">
        <v>133</v>
      </c>
      <c r="C77" s="183"/>
      <c r="D77" s="183"/>
      <c r="E77" s="183"/>
      <c r="F77" s="183"/>
      <c r="G77" s="183"/>
      <c r="H77" s="183"/>
      <c r="I77" s="183"/>
      <c r="J77" s="183"/>
      <c r="K77" s="183">
        <f t="shared" si="2"/>
        <v>2675</v>
      </c>
      <c r="L77" s="183">
        <f t="shared" si="2"/>
        <v>2914</v>
      </c>
    </row>
    <row r="78" spans="1:12" hidden="1" x14ac:dyDescent="0.25">
      <c r="A78" s="182">
        <v>10</v>
      </c>
      <c r="B78" s="130" t="s">
        <v>134</v>
      </c>
      <c r="C78" s="183"/>
      <c r="D78" s="183"/>
      <c r="E78" s="183"/>
      <c r="F78" s="183"/>
      <c r="G78" s="183"/>
      <c r="H78" s="183"/>
      <c r="I78" s="183"/>
      <c r="J78" s="183"/>
      <c r="K78" s="183">
        <f t="shared" si="2"/>
        <v>1050</v>
      </c>
      <c r="L78" s="183">
        <f t="shared" si="2"/>
        <v>1388</v>
      </c>
    </row>
    <row r="79" spans="1:12" hidden="1" x14ac:dyDescent="0.25">
      <c r="A79" s="182">
        <v>11</v>
      </c>
      <c r="B79" s="130" t="s">
        <v>135</v>
      </c>
      <c r="C79" s="183"/>
      <c r="D79" s="183"/>
      <c r="E79" s="183"/>
      <c r="F79" s="183"/>
      <c r="G79" s="183"/>
      <c r="H79" s="183"/>
      <c r="I79" s="183"/>
      <c r="J79" s="183"/>
      <c r="K79" s="183">
        <f t="shared" si="2"/>
        <v>1275</v>
      </c>
      <c r="L79" s="183">
        <f t="shared" si="2"/>
        <v>1972</v>
      </c>
    </row>
    <row r="80" spans="1:12" hidden="1" x14ac:dyDescent="0.25">
      <c r="A80" s="182">
        <v>12</v>
      </c>
      <c r="B80" s="130" t="s">
        <v>136</v>
      </c>
      <c r="C80" s="183"/>
      <c r="D80" s="183"/>
      <c r="E80" s="183"/>
      <c r="F80" s="183"/>
      <c r="G80" s="183"/>
      <c r="H80" s="183"/>
      <c r="I80" s="183"/>
      <c r="J80" s="183"/>
      <c r="K80" s="183">
        <f t="shared" si="2"/>
        <v>7975</v>
      </c>
      <c r="L80" s="183">
        <f t="shared" si="2"/>
        <v>10118</v>
      </c>
    </row>
    <row r="81" spans="1:12" hidden="1" x14ac:dyDescent="0.25">
      <c r="A81" s="182">
        <v>13</v>
      </c>
      <c r="B81" s="130" t="s">
        <v>137</v>
      </c>
      <c r="C81" s="183"/>
      <c r="D81" s="183"/>
      <c r="E81" s="183"/>
      <c r="F81" s="183"/>
      <c r="G81" s="183"/>
      <c r="H81" s="183"/>
      <c r="I81" s="183"/>
      <c r="J81" s="183"/>
      <c r="K81" s="183">
        <f t="shared" si="2"/>
        <v>3275</v>
      </c>
      <c r="L81" s="183">
        <f t="shared" si="2"/>
        <v>3385</v>
      </c>
    </row>
    <row r="82" spans="1:12" hidden="1" x14ac:dyDescent="0.25">
      <c r="A82" s="182">
        <v>14</v>
      </c>
      <c r="B82" s="130" t="s">
        <v>138</v>
      </c>
      <c r="C82" s="183"/>
      <c r="D82" s="183"/>
      <c r="E82" s="183"/>
      <c r="F82" s="183"/>
      <c r="G82" s="183"/>
      <c r="H82" s="183"/>
      <c r="I82" s="183"/>
      <c r="J82" s="183"/>
      <c r="K82" s="183">
        <f t="shared" si="2"/>
        <v>355</v>
      </c>
      <c r="L82" s="183">
        <f t="shared" si="2"/>
        <v>381</v>
      </c>
    </row>
    <row r="83" spans="1:12" ht="24" hidden="1" x14ac:dyDescent="0.25">
      <c r="A83" s="182">
        <v>15</v>
      </c>
      <c r="B83" s="130" t="s">
        <v>139</v>
      </c>
      <c r="C83" s="183"/>
      <c r="D83" s="183"/>
      <c r="E83" s="183"/>
      <c r="F83" s="183"/>
      <c r="G83" s="183"/>
      <c r="H83" s="183"/>
      <c r="I83" s="183"/>
      <c r="J83" s="183"/>
      <c r="K83" s="183">
        <f t="shared" si="2"/>
        <v>147</v>
      </c>
      <c r="L83" s="183">
        <f t="shared" si="2"/>
        <v>167</v>
      </c>
    </row>
    <row r="84" spans="1:12" hidden="1" x14ac:dyDescent="0.25">
      <c r="A84" s="182">
        <v>16</v>
      </c>
      <c r="B84" s="131" t="s">
        <v>140</v>
      </c>
      <c r="C84" s="183"/>
      <c r="D84" s="183"/>
      <c r="E84" s="183"/>
      <c r="F84" s="183"/>
      <c r="G84" s="183"/>
      <c r="H84" s="183"/>
      <c r="I84" s="183"/>
      <c r="J84" s="183"/>
      <c r="K84" s="183">
        <f t="shared" si="2"/>
        <v>680</v>
      </c>
      <c r="L84" s="183">
        <f t="shared" si="2"/>
        <v>711</v>
      </c>
    </row>
    <row r="85" spans="1:12" hidden="1" x14ac:dyDescent="0.25">
      <c r="A85" s="182">
        <v>17</v>
      </c>
      <c r="B85" s="131" t="s">
        <v>141</v>
      </c>
      <c r="C85" s="183"/>
      <c r="D85" s="183"/>
      <c r="E85" s="183"/>
      <c r="F85" s="183"/>
      <c r="G85" s="183"/>
      <c r="H85" s="183"/>
      <c r="I85" s="183"/>
      <c r="J85" s="183"/>
      <c r="K85" s="183">
        <f t="shared" si="2"/>
        <v>36</v>
      </c>
      <c r="L85" s="183">
        <f t="shared" si="2"/>
        <v>46</v>
      </c>
    </row>
    <row r="86" spans="1:12" hidden="1" x14ac:dyDescent="0.25">
      <c r="A86" s="182">
        <v>18</v>
      </c>
      <c r="B86" s="131" t="s">
        <v>142</v>
      </c>
      <c r="C86" s="183"/>
      <c r="D86" s="183"/>
      <c r="E86" s="183"/>
      <c r="F86" s="183"/>
      <c r="G86" s="183"/>
      <c r="H86" s="183"/>
      <c r="I86" s="183"/>
      <c r="J86" s="183"/>
      <c r="K86" s="183">
        <f t="shared" si="2"/>
        <v>482</v>
      </c>
      <c r="L86" s="183">
        <f t="shared" si="2"/>
        <v>683</v>
      </c>
    </row>
    <row r="87" spans="1:12" hidden="1" x14ac:dyDescent="0.25">
      <c r="A87" s="182">
        <v>19</v>
      </c>
      <c r="B87" s="131" t="s">
        <v>143</v>
      </c>
      <c r="C87" s="183"/>
      <c r="D87" s="183"/>
      <c r="E87" s="183"/>
      <c r="F87" s="183"/>
      <c r="G87" s="183"/>
      <c r="H87" s="183"/>
      <c r="I87" s="183"/>
      <c r="J87" s="183"/>
      <c r="K87" s="183">
        <f t="shared" si="2"/>
        <v>70</v>
      </c>
      <c r="L87" s="183">
        <f t="shared" si="2"/>
        <v>114</v>
      </c>
    </row>
    <row r="88" spans="1:12" hidden="1" x14ac:dyDescent="0.25">
      <c r="A88" s="221" t="s">
        <v>145</v>
      </c>
      <c r="B88" s="221"/>
      <c r="C88" s="184">
        <f t="shared" ref="C88:L88" si="3">SUM(C69:C87)</f>
        <v>0</v>
      </c>
      <c r="D88" s="184">
        <f t="shared" si="3"/>
        <v>0</v>
      </c>
      <c r="E88" s="184">
        <f>SUM(E69:E87)</f>
        <v>0</v>
      </c>
      <c r="F88" s="184">
        <f t="shared" si="3"/>
        <v>0</v>
      </c>
      <c r="G88" s="184">
        <f>SUM(G69:G87)</f>
        <v>0</v>
      </c>
      <c r="H88" s="184">
        <f t="shared" si="3"/>
        <v>0</v>
      </c>
      <c r="I88" s="184">
        <f t="shared" si="3"/>
        <v>0</v>
      </c>
      <c r="J88" s="184">
        <f t="shared" si="3"/>
        <v>0</v>
      </c>
      <c r="K88" s="184">
        <f t="shared" si="3"/>
        <v>22326</v>
      </c>
      <c r="L88" s="184">
        <f t="shared" si="3"/>
        <v>27174</v>
      </c>
    </row>
    <row r="89" spans="1:12" hidden="1" x14ac:dyDescent="0.25">
      <c r="A89" s="132"/>
      <c r="B89" s="132"/>
      <c r="C89" s="133"/>
      <c r="D89" s="133"/>
      <c r="E89" s="133"/>
      <c r="F89" s="133"/>
      <c r="G89" s="133"/>
      <c r="H89" s="133"/>
      <c r="I89" s="133"/>
      <c r="J89" s="133"/>
      <c r="K89" s="133"/>
      <c r="L89" s="133"/>
    </row>
    <row r="90" spans="1:12" hidden="1" x14ac:dyDescent="0.25">
      <c r="A90" s="132"/>
      <c r="B90" s="132"/>
      <c r="C90" s="109"/>
      <c r="D90" s="107"/>
      <c r="E90" s="107"/>
      <c r="F90" s="107"/>
      <c r="G90" s="107"/>
      <c r="H90" s="107"/>
      <c r="I90" s="107"/>
      <c r="J90" s="107"/>
      <c r="K90" s="107"/>
      <c r="L90" s="107"/>
    </row>
    <row r="91" spans="1:12" hidden="1" x14ac:dyDescent="0.25">
      <c r="A91" s="132"/>
      <c r="B91" s="132"/>
      <c r="C91" s="109"/>
      <c r="D91" s="107"/>
      <c r="E91" s="107"/>
      <c r="F91" s="107"/>
      <c r="G91" s="107"/>
      <c r="H91" s="107"/>
      <c r="I91" s="107"/>
      <c r="J91" s="107"/>
      <c r="K91" s="107"/>
      <c r="L91" s="107"/>
    </row>
    <row r="92" spans="1:12" hidden="1" x14ac:dyDescent="0.25">
      <c r="A92" s="132"/>
      <c r="B92" s="132"/>
      <c r="C92" s="109"/>
      <c r="D92" s="107"/>
      <c r="E92" s="107"/>
      <c r="F92" s="107"/>
      <c r="G92" s="107"/>
      <c r="H92" s="107"/>
      <c r="I92" s="107"/>
      <c r="J92" s="107"/>
      <c r="K92" s="107"/>
      <c r="L92" s="107"/>
    </row>
    <row r="93" spans="1:12" hidden="1" x14ac:dyDescent="0.25">
      <c r="A93" s="132"/>
      <c r="B93" s="132"/>
      <c r="C93" s="109"/>
      <c r="D93" s="107"/>
      <c r="E93" s="107"/>
      <c r="F93" s="107"/>
      <c r="G93" s="107"/>
      <c r="H93" s="107"/>
      <c r="I93" s="107"/>
      <c r="J93" s="107"/>
      <c r="K93" s="107"/>
      <c r="L93" s="107"/>
    </row>
    <row r="94" spans="1:12" hidden="1" x14ac:dyDescent="0.25">
      <c r="A94" s="132"/>
      <c r="B94" s="132"/>
      <c r="C94" s="109"/>
      <c r="D94" s="107"/>
      <c r="E94" s="107"/>
      <c r="F94" s="107"/>
      <c r="G94" s="107"/>
      <c r="H94" s="107"/>
      <c r="I94" s="107"/>
      <c r="J94" s="107"/>
      <c r="K94" s="107"/>
      <c r="L94" s="107"/>
    </row>
    <row r="95" spans="1:12" hidden="1" x14ac:dyDescent="0.25">
      <c r="A95" s="132"/>
      <c r="B95" s="132"/>
      <c r="C95" s="109"/>
      <c r="D95" s="107"/>
      <c r="E95" s="107"/>
      <c r="F95" s="107"/>
      <c r="G95" s="107"/>
      <c r="H95" s="107"/>
      <c r="I95" s="107"/>
      <c r="J95" s="107"/>
      <c r="K95" s="107"/>
      <c r="L95" s="107"/>
    </row>
    <row r="96" spans="1:12" hidden="1" x14ac:dyDescent="0.25">
      <c r="A96" s="132"/>
      <c r="B96" s="132"/>
      <c r="C96" s="109"/>
      <c r="D96" s="107"/>
      <c r="E96" s="107"/>
      <c r="F96" s="107"/>
      <c r="G96" s="107"/>
      <c r="H96" s="107"/>
      <c r="I96" s="107"/>
      <c r="J96" s="107"/>
      <c r="K96" s="107"/>
      <c r="L96" s="107"/>
    </row>
    <row r="97" spans="1:12" hidden="1" x14ac:dyDescent="0.25">
      <c r="A97" s="132"/>
      <c r="B97" s="132"/>
      <c r="C97" s="109"/>
      <c r="D97" s="107"/>
      <c r="E97" s="107"/>
      <c r="F97" s="107"/>
      <c r="G97" s="107"/>
      <c r="H97" s="107"/>
      <c r="I97" s="107"/>
      <c r="J97" s="107"/>
      <c r="K97" s="107"/>
      <c r="L97" s="107"/>
    </row>
    <row r="98" spans="1:12" hidden="1" x14ac:dyDescent="0.25">
      <c r="A98" s="132"/>
      <c r="B98" s="132"/>
      <c r="C98" s="109"/>
      <c r="D98" s="107"/>
      <c r="E98" s="107"/>
      <c r="F98" s="107"/>
      <c r="G98" s="107"/>
      <c r="H98" s="107"/>
      <c r="I98" s="107"/>
      <c r="J98" s="107"/>
      <c r="K98" s="107"/>
      <c r="L98" s="107"/>
    </row>
    <row r="99" spans="1:12" hidden="1" x14ac:dyDescent="0.25">
      <c r="A99" s="132"/>
      <c r="B99" s="132"/>
      <c r="C99" s="109"/>
      <c r="D99" s="107"/>
      <c r="E99" s="107"/>
      <c r="F99" s="107"/>
      <c r="G99" s="107"/>
      <c r="H99" s="107"/>
      <c r="I99" s="107"/>
      <c r="J99" s="107"/>
      <c r="K99" s="107"/>
      <c r="L99" s="107"/>
    </row>
    <row r="100" spans="1:12" hidden="1" x14ac:dyDescent="0.25">
      <c r="A100" s="132"/>
      <c r="B100" s="132"/>
      <c r="C100" s="109"/>
      <c r="D100" s="107"/>
      <c r="E100" s="107"/>
      <c r="F100" s="107"/>
      <c r="G100" s="107"/>
      <c r="H100" s="107"/>
      <c r="I100" s="107"/>
      <c r="J100" s="107"/>
      <c r="K100" s="107"/>
      <c r="L100" s="107"/>
    </row>
    <row r="101" spans="1:12" hidden="1" x14ac:dyDescent="0.25">
      <c r="A101" s="132"/>
      <c r="B101" s="132"/>
      <c r="C101" s="109"/>
      <c r="D101" s="107"/>
      <c r="E101" s="107"/>
      <c r="F101" s="107"/>
      <c r="G101" s="107"/>
      <c r="H101" s="107"/>
      <c r="I101" s="107"/>
      <c r="J101" s="107"/>
      <c r="K101" s="107"/>
      <c r="L101" s="107"/>
    </row>
    <row r="102" spans="1:12" hidden="1" x14ac:dyDescent="0.25">
      <c r="A102" s="132"/>
      <c r="B102" s="132"/>
      <c r="C102" s="109"/>
      <c r="D102" s="107"/>
      <c r="E102" s="107"/>
      <c r="F102" s="107"/>
      <c r="G102" s="107"/>
      <c r="H102" s="107"/>
      <c r="I102" s="107"/>
      <c r="J102" s="107"/>
      <c r="K102" s="107"/>
      <c r="L102" s="107"/>
    </row>
    <row r="103" spans="1:12" hidden="1" x14ac:dyDescent="0.25">
      <c r="A103" s="132"/>
      <c r="B103" s="132"/>
      <c r="C103" s="109"/>
      <c r="D103" s="107"/>
      <c r="E103" s="107"/>
      <c r="F103" s="107"/>
      <c r="G103" s="107"/>
      <c r="H103" s="107"/>
      <c r="I103" s="107"/>
      <c r="J103" s="107"/>
      <c r="K103" s="107"/>
      <c r="L103" s="107"/>
    </row>
    <row r="104" spans="1:12" hidden="1" x14ac:dyDescent="0.25">
      <c r="A104" s="132"/>
      <c r="B104" s="132"/>
      <c r="C104" s="109"/>
      <c r="D104" s="107"/>
      <c r="E104" s="107"/>
      <c r="F104" s="107"/>
      <c r="G104" s="107"/>
      <c r="H104" s="107"/>
      <c r="I104" s="107"/>
      <c r="J104" s="107"/>
      <c r="K104" s="107"/>
      <c r="L104" s="107"/>
    </row>
    <row r="105" spans="1:12" hidden="1" x14ac:dyDescent="0.25">
      <c r="A105" s="132"/>
      <c r="B105" s="132"/>
      <c r="C105" s="109"/>
      <c r="D105" s="107"/>
      <c r="E105" s="107"/>
      <c r="F105" s="107"/>
      <c r="G105" s="107"/>
      <c r="H105" s="107"/>
      <c r="I105" s="107"/>
      <c r="J105" s="107"/>
      <c r="K105" s="107"/>
      <c r="L105" s="107"/>
    </row>
    <row r="106" spans="1:12" hidden="1" x14ac:dyDescent="0.25">
      <c r="A106" s="132"/>
      <c r="B106" s="132"/>
      <c r="C106" s="109"/>
      <c r="D106" s="107"/>
      <c r="E106" s="107"/>
      <c r="F106" s="107"/>
      <c r="G106" s="107"/>
      <c r="H106" s="107"/>
      <c r="I106" s="107"/>
      <c r="J106" s="107"/>
      <c r="K106" s="107"/>
      <c r="L106" s="107"/>
    </row>
    <row r="107" spans="1:12" hidden="1" x14ac:dyDescent="0.25">
      <c r="A107" s="132"/>
      <c r="B107" s="132"/>
      <c r="C107" s="109"/>
      <c r="D107" s="107"/>
      <c r="E107" s="107"/>
      <c r="F107" s="107"/>
      <c r="G107" s="107"/>
      <c r="H107" s="107"/>
      <c r="I107" s="107"/>
      <c r="J107" s="107"/>
      <c r="K107" s="107"/>
      <c r="L107" s="107"/>
    </row>
    <row r="108" spans="1:12" hidden="1" x14ac:dyDescent="0.25">
      <c r="A108" s="132"/>
      <c r="B108" s="132"/>
      <c r="C108" s="109"/>
      <c r="D108" s="107"/>
      <c r="E108" s="107"/>
      <c r="F108" s="107"/>
      <c r="G108" s="107"/>
      <c r="H108" s="107"/>
      <c r="I108" s="107"/>
      <c r="J108" s="107"/>
      <c r="K108" s="107"/>
      <c r="L108" s="107"/>
    </row>
    <row r="109" spans="1:12" hidden="1" x14ac:dyDescent="0.25">
      <c r="A109" s="132"/>
      <c r="B109" s="132"/>
      <c r="C109" s="109"/>
      <c r="D109" s="107"/>
      <c r="E109" s="107"/>
      <c r="F109" s="107"/>
      <c r="G109" s="107"/>
      <c r="H109" s="107"/>
      <c r="I109" s="107"/>
      <c r="J109" s="107"/>
      <c r="K109" s="107"/>
      <c r="L109" s="107"/>
    </row>
    <row r="110" spans="1:12" hidden="1" x14ac:dyDescent="0.25">
      <c r="A110" s="132"/>
      <c r="B110" s="132"/>
      <c r="C110" s="109"/>
      <c r="D110" s="107"/>
      <c r="E110" s="107"/>
      <c r="F110" s="107"/>
      <c r="G110" s="107"/>
      <c r="H110" s="107"/>
      <c r="I110" s="107"/>
      <c r="J110" s="107"/>
      <c r="K110" s="107"/>
      <c r="L110" s="107"/>
    </row>
    <row r="111" spans="1:12" hidden="1" x14ac:dyDescent="0.25">
      <c r="A111" s="151"/>
      <c r="B111" s="151" t="s">
        <v>156</v>
      </c>
      <c r="C111" s="152"/>
      <c r="D111" s="153"/>
      <c r="E111" s="107"/>
      <c r="F111" s="107"/>
      <c r="G111" s="107"/>
      <c r="H111" s="107"/>
      <c r="I111" s="107"/>
      <c r="J111" s="107"/>
      <c r="K111" s="107"/>
      <c r="L111" s="107"/>
    </row>
    <row r="112" spans="1:12" hidden="1" x14ac:dyDescent="0.25">
      <c r="A112" s="223" t="s">
        <v>56</v>
      </c>
      <c r="B112" s="224" t="s">
        <v>126</v>
      </c>
      <c r="C112" s="226" t="s">
        <v>113</v>
      </c>
      <c r="D112" s="227"/>
      <c r="E112" s="107"/>
      <c r="F112" s="107"/>
      <c r="G112" s="107"/>
      <c r="H112" s="107"/>
      <c r="I112" s="107"/>
      <c r="J112" s="107"/>
      <c r="K112" s="107"/>
      <c r="L112" s="107"/>
    </row>
    <row r="113" spans="1:12" ht="15.75" hidden="1" thickBot="1" x14ac:dyDescent="0.3">
      <c r="A113" s="223"/>
      <c r="B113" s="225"/>
      <c r="C113" s="154" t="s">
        <v>127</v>
      </c>
      <c r="D113" s="155" t="s">
        <v>115</v>
      </c>
      <c r="E113" s="107"/>
      <c r="F113" s="107"/>
      <c r="G113" s="107"/>
      <c r="H113" s="107"/>
      <c r="I113" s="107"/>
      <c r="J113" s="107"/>
      <c r="K113" s="107"/>
      <c r="L113" s="107"/>
    </row>
    <row r="114" spans="1:12" hidden="1" x14ac:dyDescent="0.25">
      <c r="A114" s="156">
        <v>1</v>
      </c>
      <c r="B114" s="157" t="s">
        <v>128</v>
      </c>
      <c r="C114" s="158">
        <f t="shared" ref="C114:D132" si="4">+K13+K45+K69</f>
        <v>138</v>
      </c>
      <c r="D114" s="159">
        <f t="shared" si="4"/>
        <v>149</v>
      </c>
      <c r="E114" s="134"/>
      <c r="F114" s="107"/>
      <c r="G114" s="107"/>
      <c r="H114" s="107"/>
      <c r="I114" s="107"/>
      <c r="J114" s="107"/>
      <c r="K114" s="107"/>
      <c r="L114" s="107"/>
    </row>
    <row r="115" spans="1:12" hidden="1" x14ac:dyDescent="0.25">
      <c r="A115" s="160">
        <v>2</v>
      </c>
      <c r="B115" s="161" t="s">
        <v>129</v>
      </c>
      <c r="C115" s="158">
        <f t="shared" si="4"/>
        <v>118</v>
      </c>
      <c r="D115" s="159">
        <f t="shared" si="4"/>
        <v>124</v>
      </c>
      <c r="E115" s="134"/>
      <c r="F115" s="107"/>
      <c r="G115" s="107"/>
      <c r="H115" s="107"/>
      <c r="I115" s="107"/>
      <c r="J115" s="107"/>
      <c r="K115" s="107"/>
      <c r="L115" s="107"/>
    </row>
    <row r="116" spans="1:12" hidden="1" x14ac:dyDescent="0.25">
      <c r="A116" s="160">
        <v>3</v>
      </c>
      <c r="B116" s="161" t="s">
        <v>130</v>
      </c>
      <c r="C116" s="158">
        <f t="shared" si="4"/>
        <v>627</v>
      </c>
      <c r="D116" s="159">
        <f t="shared" si="4"/>
        <v>654</v>
      </c>
      <c r="E116" s="134"/>
      <c r="F116" s="107"/>
      <c r="G116" s="107"/>
      <c r="H116" s="107"/>
      <c r="I116" s="107"/>
      <c r="J116" s="107"/>
      <c r="K116" s="107"/>
      <c r="L116" s="107"/>
    </row>
    <row r="117" spans="1:12" hidden="1" x14ac:dyDescent="0.25">
      <c r="A117" s="160">
        <v>4</v>
      </c>
      <c r="B117" s="161" t="s">
        <v>131</v>
      </c>
      <c r="C117" s="158">
        <f t="shared" si="4"/>
        <v>107</v>
      </c>
      <c r="D117" s="159">
        <f t="shared" si="4"/>
        <v>92</v>
      </c>
      <c r="E117" s="134"/>
      <c r="F117" s="107"/>
      <c r="G117" s="107"/>
      <c r="H117" s="107"/>
      <c r="I117" s="107"/>
      <c r="J117" s="107"/>
      <c r="K117" s="107"/>
      <c r="L117" s="107"/>
    </row>
    <row r="118" spans="1:12" ht="24" hidden="1" x14ac:dyDescent="0.25">
      <c r="A118" s="160">
        <v>5</v>
      </c>
      <c r="B118" s="161" t="s">
        <v>183</v>
      </c>
      <c r="C118" s="158">
        <f t="shared" si="4"/>
        <v>10</v>
      </c>
      <c r="D118" s="159">
        <f t="shared" si="4"/>
        <v>6</v>
      </c>
      <c r="E118" s="134"/>
      <c r="F118" s="107"/>
      <c r="G118" s="107"/>
      <c r="H118" s="107"/>
      <c r="I118" s="107"/>
      <c r="J118" s="107"/>
      <c r="K118" s="107"/>
      <c r="L118" s="107"/>
    </row>
    <row r="119" spans="1:12" ht="36" hidden="1" x14ac:dyDescent="0.25">
      <c r="A119" s="160">
        <v>6</v>
      </c>
      <c r="B119" s="161" t="s">
        <v>184</v>
      </c>
      <c r="C119" s="158">
        <f t="shared" si="4"/>
        <v>16</v>
      </c>
      <c r="D119" s="159">
        <f t="shared" si="4"/>
        <v>8</v>
      </c>
      <c r="E119" s="134"/>
      <c r="F119" s="107"/>
      <c r="G119" s="107"/>
      <c r="H119" s="107"/>
      <c r="I119" s="107"/>
      <c r="J119" s="107"/>
      <c r="K119" s="107"/>
      <c r="L119" s="107"/>
    </row>
    <row r="120" spans="1:12" ht="36" hidden="1" x14ac:dyDescent="0.25">
      <c r="A120" s="160">
        <v>7</v>
      </c>
      <c r="B120" s="161" t="s">
        <v>185</v>
      </c>
      <c r="C120" s="158">
        <f t="shared" si="4"/>
        <v>15</v>
      </c>
      <c r="D120" s="159">
        <f t="shared" si="4"/>
        <v>25</v>
      </c>
      <c r="E120" s="134"/>
      <c r="F120" s="107"/>
      <c r="G120" s="107"/>
      <c r="H120" s="107"/>
      <c r="I120" s="107"/>
      <c r="J120" s="107"/>
      <c r="K120" s="107"/>
      <c r="L120" s="107"/>
    </row>
    <row r="121" spans="1:12" hidden="1" x14ac:dyDescent="0.25">
      <c r="A121" s="160">
        <v>8</v>
      </c>
      <c r="B121" s="161" t="s">
        <v>132</v>
      </c>
      <c r="C121" s="158">
        <f t="shared" si="4"/>
        <v>3275</v>
      </c>
      <c r="D121" s="159">
        <f t="shared" si="4"/>
        <v>4237</v>
      </c>
      <c r="E121" s="134"/>
      <c r="F121" s="107"/>
      <c r="G121" s="107"/>
      <c r="H121" s="107"/>
      <c r="I121" s="107"/>
      <c r="J121" s="107"/>
      <c r="K121" s="107"/>
      <c r="L121" s="107"/>
    </row>
    <row r="122" spans="1:12" hidden="1" x14ac:dyDescent="0.25">
      <c r="A122" s="160">
        <v>9</v>
      </c>
      <c r="B122" s="161" t="s">
        <v>133</v>
      </c>
      <c r="C122" s="158">
        <f t="shared" si="4"/>
        <v>2675</v>
      </c>
      <c r="D122" s="159">
        <f t="shared" si="4"/>
        <v>2914</v>
      </c>
      <c r="E122" s="134"/>
      <c r="F122" s="107"/>
      <c r="G122" s="107"/>
      <c r="H122" s="107"/>
      <c r="I122" s="107"/>
      <c r="J122" s="107"/>
      <c r="K122" s="107"/>
      <c r="L122" s="107"/>
    </row>
    <row r="123" spans="1:12" hidden="1" x14ac:dyDescent="0.25">
      <c r="A123" s="160">
        <v>10</v>
      </c>
      <c r="B123" s="161" t="s">
        <v>134</v>
      </c>
      <c r="C123" s="158">
        <f t="shared" si="4"/>
        <v>1050</v>
      </c>
      <c r="D123" s="159">
        <f t="shared" si="4"/>
        <v>1388</v>
      </c>
      <c r="E123" s="134"/>
      <c r="F123" s="107"/>
      <c r="G123" s="107"/>
      <c r="H123" s="107"/>
      <c r="I123" s="107"/>
      <c r="J123" s="107"/>
      <c r="K123" s="107"/>
      <c r="L123" s="107"/>
    </row>
    <row r="124" spans="1:12" hidden="1" x14ac:dyDescent="0.25">
      <c r="A124" s="160">
        <v>11</v>
      </c>
      <c r="B124" s="161" t="s">
        <v>135</v>
      </c>
      <c r="C124" s="158">
        <f t="shared" si="4"/>
        <v>1275</v>
      </c>
      <c r="D124" s="159">
        <f t="shared" si="4"/>
        <v>1972</v>
      </c>
      <c r="E124" s="134"/>
      <c r="F124" s="107"/>
      <c r="G124" s="107"/>
      <c r="H124" s="107"/>
      <c r="I124" s="107"/>
      <c r="J124" s="107"/>
      <c r="K124" s="107"/>
      <c r="L124" s="107"/>
    </row>
    <row r="125" spans="1:12" hidden="1" x14ac:dyDescent="0.25">
      <c r="A125" s="160">
        <v>12</v>
      </c>
      <c r="B125" s="161" t="s">
        <v>136</v>
      </c>
      <c r="C125" s="158">
        <f t="shared" si="4"/>
        <v>7975</v>
      </c>
      <c r="D125" s="159">
        <f t="shared" si="4"/>
        <v>10118</v>
      </c>
      <c r="E125" s="134"/>
      <c r="F125" s="107"/>
      <c r="G125" s="107"/>
      <c r="H125" s="107"/>
      <c r="I125" s="107"/>
      <c r="J125" s="107"/>
      <c r="K125" s="107"/>
      <c r="L125" s="107"/>
    </row>
    <row r="126" spans="1:12" hidden="1" x14ac:dyDescent="0.25">
      <c r="A126" s="160">
        <v>13</v>
      </c>
      <c r="B126" s="161" t="s">
        <v>137</v>
      </c>
      <c r="C126" s="158">
        <f t="shared" si="4"/>
        <v>3275</v>
      </c>
      <c r="D126" s="159">
        <f t="shared" si="4"/>
        <v>3385</v>
      </c>
      <c r="E126" s="134"/>
      <c r="F126" s="107"/>
      <c r="G126" s="107"/>
      <c r="H126" s="107"/>
      <c r="I126" s="107"/>
      <c r="J126" s="107"/>
      <c r="K126" s="107"/>
      <c r="L126" s="107"/>
    </row>
    <row r="127" spans="1:12" hidden="1" x14ac:dyDescent="0.25">
      <c r="A127" s="160">
        <v>14</v>
      </c>
      <c r="B127" s="161" t="s">
        <v>138</v>
      </c>
      <c r="C127" s="158">
        <f t="shared" si="4"/>
        <v>355</v>
      </c>
      <c r="D127" s="159">
        <f t="shared" si="4"/>
        <v>381</v>
      </c>
      <c r="E127" s="134"/>
      <c r="F127" s="107"/>
      <c r="G127" s="107"/>
      <c r="H127" s="107"/>
      <c r="I127" s="107"/>
      <c r="J127" s="107"/>
      <c r="K127" s="107"/>
      <c r="L127" s="107"/>
    </row>
    <row r="128" spans="1:12" ht="24" hidden="1" x14ac:dyDescent="0.25">
      <c r="A128" s="160">
        <v>15</v>
      </c>
      <c r="B128" s="161" t="s">
        <v>139</v>
      </c>
      <c r="C128" s="158">
        <f t="shared" si="4"/>
        <v>147</v>
      </c>
      <c r="D128" s="159">
        <f t="shared" si="4"/>
        <v>167</v>
      </c>
      <c r="E128" s="134"/>
      <c r="F128" s="107"/>
      <c r="G128" s="107"/>
      <c r="H128" s="107"/>
      <c r="I128" s="107"/>
      <c r="J128" s="107"/>
      <c r="K128" s="107"/>
      <c r="L128" s="107"/>
    </row>
    <row r="129" spans="1:12" hidden="1" x14ac:dyDescent="0.25">
      <c r="A129" s="160">
        <v>16</v>
      </c>
      <c r="B129" s="162" t="s">
        <v>140</v>
      </c>
      <c r="C129" s="158">
        <f t="shared" si="4"/>
        <v>680</v>
      </c>
      <c r="D129" s="159">
        <f t="shared" si="4"/>
        <v>711</v>
      </c>
      <c r="E129" s="134"/>
      <c r="F129" s="107"/>
      <c r="G129" s="107"/>
      <c r="H129" s="107"/>
      <c r="I129" s="107"/>
      <c r="J129" s="107"/>
      <c r="K129" s="107"/>
      <c r="L129" s="107"/>
    </row>
    <row r="130" spans="1:12" hidden="1" x14ac:dyDescent="0.25">
      <c r="A130" s="160">
        <v>17</v>
      </c>
      <c r="B130" s="162" t="s">
        <v>141</v>
      </c>
      <c r="C130" s="158">
        <f t="shared" si="4"/>
        <v>36</v>
      </c>
      <c r="D130" s="159">
        <f t="shared" si="4"/>
        <v>46</v>
      </c>
      <c r="E130" s="134"/>
      <c r="F130" s="107"/>
      <c r="G130" s="107"/>
      <c r="H130" s="107"/>
      <c r="I130" s="107"/>
      <c r="J130" s="107"/>
      <c r="K130" s="107"/>
      <c r="L130" s="107"/>
    </row>
    <row r="131" spans="1:12" hidden="1" x14ac:dyDescent="0.25">
      <c r="A131" s="160">
        <v>18</v>
      </c>
      <c r="B131" s="162" t="s">
        <v>142</v>
      </c>
      <c r="C131" s="158">
        <f t="shared" si="4"/>
        <v>482</v>
      </c>
      <c r="D131" s="159">
        <f t="shared" si="4"/>
        <v>683</v>
      </c>
      <c r="E131" s="134"/>
      <c r="F131" s="107"/>
      <c r="G131" s="107"/>
      <c r="H131" s="107"/>
      <c r="I131" s="107"/>
      <c r="J131" s="107"/>
      <c r="K131" s="107"/>
      <c r="L131" s="107"/>
    </row>
    <row r="132" spans="1:12" hidden="1" x14ac:dyDescent="0.25">
      <c r="A132" s="160">
        <v>19</v>
      </c>
      <c r="B132" s="162" t="s">
        <v>143</v>
      </c>
      <c r="C132" s="158">
        <f t="shared" si="4"/>
        <v>70</v>
      </c>
      <c r="D132" s="159">
        <f t="shared" si="4"/>
        <v>114</v>
      </c>
      <c r="E132" s="134"/>
      <c r="F132" s="107"/>
      <c r="G132" s="107"/>
      <c r="H132" s="107"/>
      <c r="I132" s="107"/>
      <c r="J132" s="107"/>
      <c r="K132" s="107"/>
      <c r="L132" s="107"/>
    </row>
    <row r="133" spans="1:12" ht="15.75" hidden="1" thickBot="1" x14ac:dyDescent="0.3">
      <c r="A133" s="228" t="s">
        <v>145</v>
      </c>
      <c r="B133" s="229"/>
      <c r="C133" s="163">
        <f>SUM(C114:C132)</f>
        <v>22326</v>
      </c>
      <c r="D133" s="164">
        <f>SUM(D114:D132)</f>
        <v>27174</v>
      </c>
      <c r="E133" s="107"/>
      <c r="F133" s="107"/>
      <c r="G133" s="107"/>
      <c r="H133" s="107"/>
      <c r="I133" s="107"/>
      <c r="J133" s="107"/>
      <c r="K133" s="107"/>
      <c r="L133" s="107"/>
    </row>
    <row r="134" spans="1:12" hidden="1" x14ac:dyDescent="0.25">
      <c r="A134" s="132"/>
      <c r="B134" s="132"/>
      <c r="C134" s="109"/>
      <c r="D134" s="107"/>
      <c r="E134" s="107"/>
      <c r="F134" s="107"/>
      <c r="G134" s="107"/>
      <c r="H134" s="107"/>
      <c r="I134" s="107"/>
      <c r="J134" s="107"/>
      <c r="K134" s="107"/>
      <c r="L134" s="107"/>
    </row>
    <row r="135" spans="1:12" hidden="1" x14ac:dyDescent="0.25">
      <c r="A135" s="132"/>
      <c r="B135" s="132"/>
      <c r="C135" s="109"/>
      <c r="D135" s="107"/>
      <c r="E135" s="107"/>
      <c r="F135" s="107"/>
      <c r="G135" s="107"/>
      <c r="H135" s="107"/>
      <c r="I135" s="107"/>
      <c r="J135" s="107"/>
      <c r="K135" s="107"/>
      <c r="L135" s="107"/>
    </row>
    <row r="136" spans="1:12" hidden="1" x14ac:dyDescent="0.25">
      <c r="A136" s="132"/>
      <c r="B136" s="132"/>
      <c r="C136" s="109"/>
      <c r="D136" s="107"/>
      <c r="E136" s="107"/>
      <c r="F136" s="107"/>
      <c r="G136" s="107"/>
      <c r="H136" s="107"/>
      <c r="I136" s="107"/>
      <c r="J136" s="107"/>
      <c r="K136" s="107"/>
      <c r="L136" s="107"/>
    </row>
    <row r="137" spans="1:12" hidden="1" x14ac:dyDescent="0.25">
      <c r="A137" s="132"/>
      <c r="B137" s="132"/>
      <c r="C137" s="109"/>
      <c r="D137" s="107"/>
      <c r="E137" s="107"/>
      <c r="F137" s="107"/>
      <c r="G137" s="107"/>
      <c r="H137" s="107"/>
      <c r="I137" s="107"/>
      <c r="J137" s="107"/>
      <c r="K137" s="107"/>
      <c r="L137" s="107"/>
    </row>
    <row r="138" spans="1:12" hidden="1" x14ac:dyDescent="0.25">
      <c r="A138" s="132"/>
      <c r="B138" s="132"/>
      <c r="C138" s="109"/>
      <c r="D138" s="107"/>
      <c r="E138" s="107"/>
      <c r="F138" s="107"/>
      <c r="G138" s="107"/>
      <c r="H138" s="107"/>
      <c r="I138" s="107"/>
      <c r="J138" s="107"/>
      <c r="K138" s="107"/>
      <c r="L138" s="107"/>
    </row>
    <row r="139" spans="1:12" hidden="1" x14ac:dyDescent="0.25">
      <c r="A139" s="132"/>
      <c r="B139" s="132"/>
      <c r="C139" s="109"/>
      <c r="D139" s="107"/>
      <c r="E139" s="107"/>
      <c r="F139" s="107"/>
      <c r="G139" s="107"/>
      <c r="H139" s="107"/>
      <c r="I139" s="107"/>
      <c r="J139" s="107"/>
      <c r="K139" s="107"/>
      <c r="L139" s="107"/>
    </row>
    <row r="140" spans="1:12" x14ac:dyDescent="0.25">
      <c r="A140" s="132"/>
      <c r="B140" s="132"/>
      <c r="C140" s="109"/>
      <c r="D140" s="107"/>
      <c r="E140" s="107"/>
      <c r="F140" s="107"/>
      <c r="G140" s="107"/>
      <c r="H140" s="107"/>
      <c r="I140" s="107"/>
      <c r="J140" s="107"/>
      <c r="K140" s="107"/>
      <c r="L140" s="107"/>
    </row>
    <row r="141" spans="1:12" x14ac:dyDescent="0.25">
      <c r="A141" s="132"/>
      <c r="B141" s="132"/>
      <c r="C141" s="109"/>
      <c r="D141" s="107"/>
      <c r="E141" s="107"/>
      <c r="F141" s="107"/>
      <c r="G141" s="107"/>
      <c r="H141" s="107"/>
      <c r="I141" s="107"/>
      <c r="J141" s="107"/>
      <c r="K141" s="107"/>
      <c r="L141" s="107"/>
    </row>
    <row r="142" spans="1:12" x14ac:dyDescent="0.25">
      <c r="A142" s="132"/>
      <c r="B142" s="132"/>
      <c r="C142" s="109"/>
      <c r="D142" s="107"/>
      <c r="E142" s="107"/>
      <c r="F142" s="107"/>
      <c r="G142" s="107"/>
      <c r="H142" s="107"/>
      <c r="I142" s="107"/>
      <c r="J142" s="107"/>
      <c r="K142" s="107"/>
      <c r="L142" s="107"/>
    </row>
    <row r="143" spans="1:12" x14ac:dyDescent="0.25">
      <c r="A143" s="132"/>
      <c r="B143" s="132"/>
      <c r="C143" s="109"/>
      <c r="D143" s="107"/>
      <c r="E143" s="107"/>
      <c r="F143" s="107"/>
      <c r="G143" s="107"/>
      <c r="H143" s="107"/>
      <c r="I143" s="107"/>
      <c r="J143" s="107"/>
      <c r="K143" s="107"/>
      <c r="L143" s="107"/>
    </row>
    <row r="144" spans="1:12" x14ac:dyDescent="0.25">
      <c r="A144" s="132"/>
      <c r="B144" s="132"/>
      <c r="C144" s="109"/>
      <c r="D144" s="107"/>
      <c r="E144" s="107"/>
      <c r="F144" s="107"/>
      <c r="G144" s="107"/>
      <c r="H144" s="107"/>
      <c r="I144" s="107"/>
      <c r="J144" s="107"/>
      <c r="K144" s="107"/>
      <c r="L144" s="107"/>
    </row>
    <row r="145" spans="1:12" x14ac:dyDescent="0.25">
      <c r="A145" s="132"/>
      <c r="B145" s="132"/>
      <c r="C145" s="109"/>
      <c r="D145" s="107"/>
      <c r="E145" s="107"/>
      <c r="F145" s="107"/>
      <c r="G145" s="107"/>
      <c r="H145" s="107"/>
      <c r="I145" s="107"/>
      <c r="J145" s="107"/>
      <c r="K145" s="107"/>
      <c r="L145" s="107"/>
    </row>
    <row r="146" spans="1:12" x14ac:dyDescent="0.25">
      <c r="A146" s="132"/>
      <c r="B146" s="132"/>
      <c r="C146" s="109"/>
      <c r="D146" s="107"/>
      <c r="E146" s="107"/>
      <c r="F146" s="107"/>
      <c r="G146" s="107"/>
      <c r="H146" s="107"/>
      <c r="I146" s="107"/>
      <c r="J146" s="107"/>
      <c r="K146" s="107"/>
      <c r="L146" s="107"/>
    </row>
    <row r="147" spans="1:12" hidden="1" x14ac:dyDescent="0.25">
      <c r="A147" s="132"/>
      <c r="B147" s="132"/>
      <c r="C147" s="109"/>
      <c r="D147" s="107"/>
      <c r="E147" s="107"/>
      <c r="F147" s="107"/>
      <c r="G147" s="107"/>
      <c r="H147" s="107"/>
      <c r="I147" s="107"/>
      <c r="J147" s="107"/>
      <c r="K147" s="107"/>
      <c r="L147" s="107"/>
    </row>
    <row r="148" spans="1:12" hidden="1" x14ac:dyDescent="0.25">
      <c r="A148" s="132"/>
      <c r="B148" s="132"/>
      <c r="C148" s="109"/>
      <c r="D148" s="107"/>
      <c r="E148" s="107"/>
      <c r="F148" s="107"/>
      <c r="G148" s="107"/>
      <c r="H148" s="107"/>
      <c r="I148" s="107"/>
      <c r="J148" s="107"/>
      <c r="K148" s="107"/>
      <c r="L148" s="107"/>
    </row>
    <row r="149" spans="1:12" hidden="1" x14ac:dyDescent="0.25">
      <c r="A149" s="132"/>
      <c r="B149" s="132"/>
      <c r="C149" s="109"/>
      <c r="D149" s="107"/>
      <c r="E149" s="107"/>
      <c r="F149" s="107"/>
      <c r="G149" s="107"/>
      <c r="H149" s="107"/>
      <c r="I149" s="107"/>
      <c r="J149" s="107"/>
      <c r="K149" s="107"/>
      <c r="L149" s="107"/>
    </row>
    <row r="150" spans="1:12" hidden="1" x14ac:dyDescent="0.25">
      <c r="A150" s="132"/>
      <c r="B150" s="132"/>
      <c r="C150" s="109"/>
      <c r="D150" s="107"/>
      <c r="E150" s="107"/>
      <c r="F150" s="107"/>
      <c r="G150" s="107"/>
      <c r="H150" s="107"/>
      <c r="I150" s="107"/>
      <c r="J150" s="107"/>
      <c r="K150" s="107"/>
      <c r="L150" s="107"/>
    </row>
    <row r="151" spans="1:12" hidden="1" x14ac:dyDescent="0.25">
      <c r="A151" s="132"/>
      <c r="B151" s="132"/>
      <c r="C151" s="109"/>
      <c r="D151" s="107"/>
      <c r="E151" s="107"/>
      <c r="F151" s="107"/>
      <c r="G151" s="107"/>
      <c r="H151" s="107"/>
      <c r="I151" s="107"/>
      <c r="J151" s="107"/>
      <c r="K151" s="107"/>
      <c r="L151" s="107"/>
    </row>
    <row r="152" spans="1:12" hidden="1" x14ac:dyDescent="0.25">
      <c r="A152" s="132"/>
      <c r="B152" s="132"/>
      <c r="C152" s="109"/>
      <c r="D152" s="107"/>
      <c r="E152" s="107"/>
      <c r="F152" s="107"/>
      <c r="G152" s="107"/>
      <c r="H152" s="107"/>
      <c r="I152" s="107"/>
      <c r="J152" s="107"/>
      <c r="K152" s="107"/>
      <c r="L152" s="107"/>
    </row>
    <row r="153" spans="1:12" hidden="1" x14ac:dyDescent="0.25">
      <c r="A153" s="132"/>
      <c r="B153" s="132"/>
      <c r="C153" s="109"/>
      <c r="D153" s="107"/>
      <c r="E153" s="107"/>
      <c r="F153" s="107"/>
      <c r="G153" s="107"/>
      <c r="H153" s="107"/>
      <c r="I153" s="107"/>
      <c r="J153" s="107"/>
      <c r="K153" s="107"/>
      <c r="L153" s="107"/>
    </row>
    <row r="154" spans="1:12" hidden="1" x14ac:dyDescent="0.25">
      <c r="A154" s="132"/>
      <c r="B154" s="132"/>
      <c r="C154" s="109"/>
      <c r="D154" s="107"/>
      <c r="E154" s="107"/>
      <c r="F154" s="107"/>
      <c r="G154" s="107"/>
      <c r="H154" s="107"/>
      <c r="I154" s="107"/>
      <c r="J154" s="107"/>
      <c r="K154" s="107"/>
      <c r="L154" s="107"/>
    </row>
    <row r="155" spans="1:12" hidden="1" x14ac:dyDescent="0.25">
      <c r="A155" s="132"/>
      <c r="B155" s="132"/>
      <c r="C155" s="109"/>
      <c r="D155" s="107"/>
      <c r="E155" s="107"/>
      <c r="F155" s="107"/>
      <c r="G155" s="107"/>
      <c r="H155" s="107"/>
      <c r="I155" s="107"/>
      <c r="J155" s="107"/>
      <c r="K155" s="107"/>
      <c r="L155" s="107"/>
    </row>
    <row r="156" spans="1:12" hidden="1" x14ac:dyDescent="0.25">
      <c r="A156" s="132"/>
      <c r="B156" s="132"/>
      <c r="C156" s="109"/>
      <c r="D156" s="107"/>
      <c r="E156" s="107"/>
      <c r="F156" s="107"/>
      <c r="G156" s="107"/>
      <c r="H156" s="107"/>
      <c r="I156" s="107"/>
      <c r="J156" s="107"/>
      <c r="K156" s="107"/>
      <c r="L156" s="107"/>
    </row>
    <row r="157" spans="1:12" hidden="1" x14ac:dyDescent="0.25">
      <c r="A157" s="132"/>
      <c r="B157" s="132"/>
      <c r="C157" s="109"/>
      <c r="D157" s="107"/>
      <c r="E157" s="107"/>
      <c r="F157" s="107"/>
      <c r="G157" s="107"/>
      <c r="H157" s="107"/>
      <c r="I157" s="107"/>
      <c r="J157" s="107"/>
      <c r="K157" s="107"/>
      <c r="L157" s="107"/>
    </row>
    <row r="158" spans="1:12" x14ac:dyDescent="0.25">
      <c r="A158" s="132"/>
      <c r="B158" s="132"/>
      <c r="C158" s="109"/>
      <c r="D158" s="107"/>
      <c r="E158" s="107"/>
      <c r="F158" s="107"/>
      <c r="G158" s="107"/>
      <c r="H158" s="107"/>
      <c r="I158" s="107"/>
      <c r="J158" s="107"/>
      <c r="K158" s="107"/>
      <c r="L158" s="107"/>
    </row>
    <row r="159" spans="1:12" x14ac:dyDescent="0.25">
      <c r="A159" s="132"/>
      <c r="B159" s="132"/>
      <c r="C159" s="109"/>
      <c r="D159" s="107"/>
      <c r="E159" s="107"/>
      <c r="F159" s="107"/>
      <c r="G159" s="107"/>
      <c r="H159" s="107"/>
      <c r="I159" s="107"/>
      <c r="J159" s="107"/>
      <c r="K159" s="107"/>
      <c r="L159" s="107"/>
    </row>
    <row r="160" spans="1:12" x14ac:dyDescent="0.25">
      <c r="A160" s="132"/>
      <c r="B160" s="132"/>
      <c r="C160" s="109"/>
      <c r="D160" s="107"/>
      <c r="E160" s="107"/>
      <c r="F160" s="107"/>
      <c r="G160" s="107"/>
      <c r="H160" s="107"/>
      <c r="I160" s="107"/>
      <c r="J160" s="107"/>
      <c r="K160" s="107"/>
      <c r="L160" s="107"/>
    </row>
    <row r="161" spans="1:12" x14ac:dyDescent="0.25">
      <c r="A161" s="132"/>
      <c r="B161" s="132"/>
      <c r="C161" s="109"/>
      <c r="D161" s="107"/>
      <c r="E161" s="107"/>
      <c r="F161" s="107"/>
      <c r="G161" s="107"/>
      <c r="H161" s="107"/>
      <c r="I161" s="107"/>
      <c r="J161" s="107"/>
      <c r="K161" s="107"/>
      <c r="L161" s="107"/>
    </row>
    <row r="163" spans="1:12" x14ac:dyDescent="0.25">
      <c r="B163" s="82" t="s">
        <v>81</v>
      </c>
      <c r="C163" t="s">
        <v>102</v>
      </c>
      <c r="F163" s="49" t="s">
        <v>146</v>
      </c>
      <c r="H163" t="s">
        <v>147</v>
      </c>
    </row>
    <row r="164" spans="1:12" ht="15" customHeight="1" x14ac:dyDescent="0.25">
      <c r="C164" s="197" t="s">
        <v>148</v>
      </c>
      <c r="D164" s="197"/>
      <c r="E164" s="197"/>
      <c r="F164" s="49"/>
      <c r="G164" s="49"/>
      <c r="H164" s="49" t="s">
        <v>149</v>
      </c>
      <c r="I164" s="49"/>
      <c r="J164" s="49"/>
      <c r="K164" s="49"/>
    </row>
    <row r="165" spans="1:12" ht="15" customHeight="1" x14ac:dyDescent="0.25">
      <c r="C165" s="197" t="s">
        <v>150</v>
      </c>
      <c r="D165" s="197"/>
      <c r="E165" s="197"/>
      <c r="F165" s="49"/>
      <c r="G165" s="49"/>
      <c r="H165" s="49" t="s">
        <v>151</v>
      </c>
      <c r="I165" s="49"/>
      <c r="J165" s="49"/>
      <c r="K165" s="49"/>
    </row>
    <row r="166" spans="1:12" x14ac:dyDescent="0.25">
      <c r="B166" s="82" t="s">
        <v>82</v>
      </c>
      <c r="C166" s="49" t="s">
        <v>209</v>
      </c>
      <c r="G166" s="49"/>
    </row>
  </sheetData>
  <mergeCells count="36">
    <mergeCell ref="C165:E165"/>
    <mergeCell ref="A88:B88"/>
    <mergeCell ref="A112:A113"/>
    <mergeCell ref="B112:B113"/>
    <mergeCell ref="C112:D112"/>
    <mergeCell ref="A133:B133"/>
    <mergeCell ref="C164:E164"/>
    <mergeCell ref="A64:B64"/>
    <mergeCell ref="B66:L66"/>
    <mergeCell ref="A67:A68"/>
    <mergeCell ref="B67:B68"/>
    <mergeCell ref="C67:D67"/>
    <mergeCell ref="E67:F67"/>
    <mergeCell ref="G67:H67"/>
    <mergeCell ref="I67:J67"/>
    <mergeCell ref="K67:L67"/>
    <mergeCell ref="A32:B32"/>
    <mergeCell ref="B42:L42"/>
    <mergeCell ref="A43:A44"/>
    <mergeCell ref="B43:B44"/>
    <mergeCell ref="C43:D43"/>
    <mergeCell ref="E43:F43"/>
    <mergeCell ref="G43:H43"/>
    <mergeCell ref="I43:J43"/>
    <mergeCell ref="A11:A12"/>
    <mergeCell ref="B11:B12"/>
    <mergeCell ref="C11:D11"/>
    <mergeCell ref="E11:F11"/>
    <mergeCell ref="G11:H11"/>
    <mergeCell ref="I11:J11"/>
    <mergeCell ref="B2:C2"/>
    <mergeCell ref="A4:L4"/>
    <mergeCell ref="A6:L6"/>
    <mergeCell ref="A7:L7"/>
    <mergeCell ref="A8:L8"/>
    <mergeCell ref="B10:L10"/>
  </mergeCells>
  <hyperlinks>
    <hyperlink ref="A8" r:id="rId1" xr:uid="{ECF576C1-AADF-48E4-AFBF-B6686028EA50}"/>
  </hyperlinks>
  <pageMargins left="0" right="0" top="0.15748031496062992" bottom="0.15748031496062992" header="0" footer="0"/>
  <pageSetup scale="89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797EF-407D-4CB3-ABAA-58D947AF5D6E}">
  <dimension ref="A1:E43"/>
  <sheetViews>
    <sheetView topLeftCell="A28" workbookViewId="0">
      <selection activeCell="B6" sqref="B6"/>
    </sheetView>
  </sheetViews>
  <sheetFormatPr baseColWidth="10" defaultRowHeight="13.5" x14ac:dyDescent="0.25"/>
  <cols>
    <col min="1" max="1" width="5.140625" style="45" customWidth="1"/>
    <col min="2" max="2" width="62.140625" style="11" bestFit="1" customWidth="1"/>
    <col min="3" max="3" width="18.28515625" style="44" customWidth="1"/>
    <col min="4" max="4" width="14.42578125" style="11" hidden="1" customWidth="1"/>
    <col min="5" max="5" width="16.85546875" style="11" hidden="1" customWidth="1"/>
    <col min="6" max="256" width="11.42578125" style="11"/>
    <col min="257" max="257" width="5.140625" style="11" customWidth="1"/>
    <col min="258" max="258" width="62.140625" style="11" bestFit="1" customWidth="1"/>
    <col min="259" max="259" width="18.28515625" style="11" customWidth="1"/>
    <col min="260" max="261" width="0" style="11" hidden="1" customWidth="1"/>
    <col min="262" max="512" width="11.42578125" style="11"/>
    <col min="513" max="513" width="5.140625" style="11" customWidth="1"/>
    <col min="514" max="514" width="62.140625" style="11" bestFit="1" customWidth="1"/>
    <col min="515" max="515" width="18.28515625" style="11" customWidth="1"/>
    <col min="516" max="517" width="0" style="11" hidden="1" customWidth="1"/>
    <col min="518" max="768" width="11.42578125" style="11"/>
    <col min="769" max="769" width="5.140625" style="11" customWidth="1"/>
    <col min="770" max="770" width="62.140625" style="11" bestFit="1" customWidth="1"/>
    <col min="771" max="771" width="18.28515625" style="11" customWidth="1"/>
    <col min="772" max="773" width="0" style="11" hidden="1" customWidth="1"/>
    <col min="774" max="1024" width="11.42578125" style="11"/>
    <col min="1025" max="1025" width="5.140625" style="11" customWidth="1"/>
    <col min="1026" max="1026" width="62.140625" style="11" bestFit="1" customWidth="1"/>
    <col min="1027" max="1027" width="18.28515625" style="11" customWidth="1"/>
    <col min="1028" max="1029" width="0" style="11" hidden="1" customWidth="1"/>
    <col min="1030" max="1280" width="11.42578125" style="11"/>
    <col min="1281" max="1281" width="5.140625" style="11" customWidth="1"/>
    <col min="1282" max="1282" width="62.140625" style="11" bestFit="1" customWidth="1"/>
    <col min="1283" max="1283" width="18.28515625" style="11" customWidth="1"/>
    <col min="1284" max="1285" width="0" style="11" hidden="1" customWidth="1"/>
    <col min="1286" max="1536" width="11.42578125" style="11"/>
    <col min="1537" max="1537" width="5.140625" style="11" customWidth="1"/>
    <col min="1538" max="1538" width="62.140625" style="11" bestFit="1" customWidth="1"/>
    <col min="1539" max="1539" width="18.28515625" style="11" customWidth="1"/>
    <col min="1540" max="1541" width="0" style="11" hidden="1" customWidth="1"/>
    <col min="1542" max="1792" width="11.42578125" style="11"/>
    <col min="1793" max="1793" width="5.140625" style="11" customWidth="1"/>
    <col min="1794" max="1794" width="62.140625" style="11" bestFit="1" customWidth="1"/>
    <col min="1795" max="1795" width="18.28515625" style="11" customWidth="1"/>
    <col min="1796" max="1797" width="0" style="11" hidden="1" customWidth="1"/>
    <col min="1798" max="2048" width="11.42578125" style="11"/>
    <col min="2049" max="2049" width="5.140625" style="11" customWidth="1"/>
    <col min="2050" max="2050" width="62.140625" style="11" bestFit="1" customWidth="1"/>
    <col min="2051" max="2051" width="18.28515625" style="11" customWidth="1"/>
    <col min="2052" max="2053" width="0" style="11" hidden="1" customWidth="1"/>
    <col min="2054" max="2304" width="11.42578125" style="11"/>
    <col min="2305" max="2305" width="5.140625" style="11" customWidth="1"/>
    <col min="2306" max="2306" width="62.140625" style="11" bestFit="1" customWidth="1"/>
    <col min="2307" max="2307" width="18.28515625" style="11" customWidth="1"/>
    <col min="2308" max="2309" width="0" style="11" hidden="1" customWidth="1"/>
    <col min="2310" max="2560" width="11.42578125" style="11"/>
    <col min="2561" max="2561" width="5.140625" style="11" customWidth="1"/>
    <col min="2562" max="2562" width="62.140625" style="11" bestFit="1" customWidth="1"/>
    <col min="2563" max="2563" width="18.28515625" style="11" customWidth="1"/>
    <col min="2564" max="2565" width="0" style="11" hidden="1" customWidth="1"/>
    <col min="2566" max="2816" width="11.42578125" style="11"/>
    <col min="2817" max="2817" width="5.140625" style="11" customWidth="1"/>
    <col min="2818" max="2818" width="62.140625" style="11" bestFit="1" customWidth="1"/>
    <col min="2819" max="2819" width="18.28515625" style="11" customWidth="1"/>
    <col min="2820" max="2821" width="0" style="11" hidden="1" customWidth="1"/>
    <col min="2822" max="3072" width="11.42578125" style="11"/>
    <col min="3073" max="3073" width="5.140625" style="11" customWidth="1"/>
    <col min="3074" max="3074" width="62.140625" style="11" bestFit="1" customWidth="1"/>
    <col min="3075" max="3075" width="18.28515625" style="11" customWidth="1"/>
    <col min="3076" max="3077" width="0" style="11" hidden="1" customWidth="1"/>
    <col min="3078" max="3328" width="11.42578125" style="11"/>
    <col min="3329" max="3329" width="5.140625" style="11" customWidth="1"/>
    <col min="3330" max="3330" width="62.140625" style="11" bestFit="1" customWidth="1"/>
    <col min="3331" max="3331" width="18.28515625" style="11" customWidth="1"/>
    <col min="3332" max="3333" width="0" style="11" hidden="1" customWidth="1"/>
    <col min="3334" max="3584" width="11.42578125" style="11"/>
    <col min="3585" max="3585" width="5.140625" style="11" customWidth="1"/>
    <col min="3586" max="3586" width="62.140625" style="11" bestFit="1" customWidth="1"/>
    <col min="3587" max="3587" width="18.28515625" style="11" customWidth="1"/>
    <col min="3588" max="3589" width="0" style="11" hidden="1" customWidth="1"/>
    <col min="3590" max="3840" width="11.42578125" style="11"/>
    <col min="3841" max="3841" width="5.140625" style="11" customWidth="1"/>
    <col min="3842" max="3842" width="62.140625" style="11" bestFit="1" customWidth="1"/>
    <col min="3843" max="3843" width="18.28515625" style="11" customWidth="1"/>
    <col min="3844" max="3845" width="0" style="11" hidden="1" customWidth="1"/>
    <col min="3846" max="4096" width="11.42578125" style="11"/>
    <col min="4097" max="4097" width="5.140625" style="11" customWidth="1"/>
    <col min="4098" max="4098" width="62.140625" style="11" bestFit="1" customWidth="1"/>
    <col min="4099" max="4099" width="18.28515625" style="11" customWidth="1"/>
    <col min="4100" max="4101" width="0" style="11" hidden="1" customWidth="1"/>
    <col min="4102" max="4352" width="11.42578125" style="11"/>
    <col min="4353" max="4353" width="5.140625" style="11" customWidth="1"/>
    <col min="4354" max="4354" width="62.140625" style="11" bestFit="1" customWidth="1"/>
    <col min="4355" max="4355" width="18.28515625" style="11" customWidth="1"/>
    <col min="4356" max="4357" width="0" style="11" hidden="1" customWidth="1"/>
    <col min="4358" max="4608" width="11.42578125" style="11"/>
    <col min="4609" max="4609" width="5.140625" style="11" customWidth="1"/>
    <col min="4610" max="4610" width="62.140625" style="11" bestFit="1" customWidth="1"/>
    <col min="4611" max="4611" width="18.28515625" style="11" customWidth="1"/>
    <col min="4612" max="4613" width="0" style="11" hidden="1" customWidth="1"/>
    <col min="4614" max="4864" width="11.42578125" style="11"/>
    <col min="4865" max="4865" width="5.140625" style="11" customWidth="1"/>
    <col min="4866" max="4866" width="62.140625" style="11" bestFit="1" customWidth="1"/>
    <col min="4867" max="4867" width="18.28515625" style="11" customWidth="1"/>
    <col min="4868" max="4869" width="0" style="11" hidden="1" customWidth="1"/>
    <col min="4870" max="5120" width="11.42578125" style="11"/>
    <col min="5121" max="5121" width="5.140625" style="11" customWidth="1"/>
    <col min="5122" max="5122" width="62.140625" style="11" bestFit="1" customWidth="1"/>
    <col min="5123" max="5123" width="18.28515625" style="11" customWidth="1"/>
    <col min="5124" max="5125" width="0" style="11" hidden="1" customWidth="1"/>
    <col min="5126" max="5376" width="11.42578125" style="11"/>
    <col min="5377" max="5377" width="5.140625" style="11" customWidth="1"/>
    <col min="5378" max="5378" width="62.140625" style="11" bestFit="1" customWidth="1"/>
    <col min="5379" max="5379" width="18.28515625" style="11" customWidth="1"/>
    <col min="5380" max="5381" width="0" style="11" hidden="1" customWidth="1"/>
    <col min="5382" max="5632" width="11.42578125" style="11"/>
    <col min="5633" max="5633" width="5.140625" style="11" customWidth="1"/>
    <col min="5634" max="5634" width="62.140625" style="11" bestFit="1" customWidth="1"/>
    <col min="5635" max="5635" width="18.28515625" style="11" customWidth="1"/>
    <col min="5636" max="5637" width="0" style="11" hidden="1" customWidth="1"/>
    <col min="5638" max="5888" width="11.42578125" style="11"/>
    <col min="5889" max="5889" width="5.140625" style="11" customWidth="1"/>
    <col min="5890" max="5890" width="62.140625" style="11" bestFit="1" customWidth="1"/>
    <col min="5891" max="5891" width="18.28515625" style="11" customWidth="1"/>
    <col min="5892" max="5893" width="0" style="11" hidden="1" customWidth="1"/>
    <col min="5894" max="6144" width="11.42578125" style="11"/>
    <col min="6145" max="6145" width="5.140625" style="11" customWidth="1"/>
    <col min="6146" max="6146" width="62.140625" style="11" bestFit="1" customWidth="1"/>
    <col min="6147" max="6147" width="18.28515625" style="11" customWidth="1"/>
    <col min="6148" max="6149" width="0" style="11" hidden="1" customWidth="1"/>
    <col min="6150" max="6400" width="11.42578125" style="11"/>
    <col min="6401" max="6401" width="5.140625" style="11" customWidth="1"/>
    <col min="6402" max="6402" width="62.140625" style="11" bestFit="1" customWidth="1"/>
    <col min="6403" max="6403" width="18.28515625" style="11" customWidth="1"/>
    <col min="6404" max="6405" width="0" style="11" hidden="1" customWidth="1"/>
    <col min="6406" max="6656" width="11.42578125" style="11"/>
    <col min="6657" max="6657" width="5.140625" style="11" customWidth="1"/>
    <col min="6658" max="6658" width="62.140625" style="11" bestFit="1" customWidth="1"/>
    <col min="6659" max="6659" width="18.28515625" style="11" customWidth="1"/>
    <col min="6660" max="6661" width="0" style="11" hidden="1" customWidth="1"/>
    <col min="6662" max="6912" width="11.42578125" style="11"/>
    <col min="6913" max="6913" width="5.140625" style="11" customWidth="1"/>
    <col min="6914" max="6914" width="62.140625" style="11" bestFit="1" customWidth="1"/>
    <col min="6915" max="6915" width="18.28515625" style="11" customWidth="1"/>
    <col min="6916" max="6917" width="0" style="11" hidden="1" customWidth="1"/>
    <col min="6918" max="7168" width="11.42578125" style="11"/>
    <col min="7169" max="7169" width="5.140625" style="11" customWidth="1"/>
    <col min="7170" max="7170" width="62.140625" style="11" bestFit="1" customWidth="1"/>
    <col min="7171" max="7171" width="18.28515625" style="11" customWidth="1"/>
    <col min="7172" max="7173" width="0" style="11" hidden="1" customWidth="1"/>
    <col min="7174" max="7424" width="11.42578125" style="11"/>
    <col min="7425" max="7425" width="5.140625" style="11" customWidth="1"/>
    <col min="7426" max="7426" width="62.140625" style="11" bestFit="1" customWidth="1"/>
    <col min="7427" max="7427" width="18.28515625" style="11" customWidth="1"/>
    <col min="7428" max="7429" width="0" style="11" hidden="1" customWidth="1"/>
    <col min="7430" max="7680" width="11.42578125" style="11"/>
    <col min="7681" max="7681" width="5.140625" style="11" customWidth="1"/>
    <col min="7682" max="7682" width="62.140625" style="11" bestFit="1" customWidth="1"/>
    <col min="7683" max="7683" width="18.28515625" style="11" customWidth="1"/>
    <col min="7684" max="7685" width="0" style="11" hidden="1" customWidth="1"/>
    <col min="7686" max="7936" width="11.42578125" style="11"/>
    <col min="7937" max="7937" width="5.140625" style="11" customWidth="1"/>
    <col min="7938" max="7938" width="62.140625" style="11" bestFit="1" customWidth="1"/>
    <col min="7939" max="7939" width="18.28515625" style="11" customWidth="1"/>
    <col min="7940" max="7941" width="0" style="11" hidden="1" customWidth="1"/>
    <col min="7942" max="8192" width="11.42578125" style="11"/>
    <col min="8193" max="8193" width="5.140625" style="11" customWidth="1"/>
    <col min="8194" max="8194" width="62.140625" style="11" bestFit="1" customWidth="1"/>
    <col min="8195" max="8195" width="18.28515625" style="11" customWidth="1"/>
    <col min="8196" max="8197" width="0" style="11" hidden="1" customWidth="1"/>
    <col min="8198" max="8448" width="11.42578125" style="11"/>
    <col min="8449" max="8449" width="5.140625" style="11" customWidth="1"/>
    <col min="8450" max="8450" width="62.140625" style="11" bestFit="1" customWidth="1"/>
    <col min="8451" max="8451" width="18.28515625" style="11" customWidth="1"/>
    <col min="8452" max="8453" width="0" style="11" hidden="1" customWidth="1"/>
    <col min="8454" max="8704" width="11.42578125" style="11"/>
    <col min="8705" max="8705" width="5.140625" style="11" customWidth="1"/>
    <col min="8706" max="8706" width="62.140625" style="11" bestFit="1" customWidth="1"/>
    <col min="8707" max="8707" width="18.28515625" style="11" customWidth="1"/>
    <col min="8708" max="8709" width="0" style="11" hidden="1" customWidth="1"/>
    <col min="8710" max="8960" width="11.42578125" style="11"/>
    <col min="8961" max="8961" width="5.140625" style="11" customWidth="1"/>
    <col min="8962" max="8962" width="62.140625" style="11" bestFit="1" customWidth="1"/>
    <col min="8963" max="8963" width="18.28515625" style="11" customWidth="1"/>
    <col min="8964" max="8965" width="0" style="11" hidden="1" customWidth="1"/>
    <col min="8966" max="9216" width="11.42578125" style="11"/>
    <col min="9217" max="9217" width="5.140625" style="11" customWidth="1"/>
    <col min="9218" max="9218" width="62.140625" style="11" bestFit="1" customWidth="1"/>
    <col min="9219" max="9219" width="18.28515625" style="11" customWidth="1"/>
    <col min="9220" max="9221" width="0" style="11" hidden="1" customWidth="1"/>
    <col min="9222" max="9472" width="11.42578125" style="11"/>
    <col min="9473" max="9473" width="5.140625" style="11" customWidth="1"/>
    <col min="9474" max="9474" width="62.140625" style="11" bestFit="1" customWidth="1"/>
    <col min="9475" max="9475" width="18.28515625" style="11" customWidth="1"/>
    <col min="9476" max="9477" width="0" style="11" hidden="1" customWidth="1"/>
    <col min="9478" max="9728" width="11.42578125" style="11"/>
    <col min="9729" max="9729" width="5.140625" style="11" customWidth="1"/>
    <col min="9730" max="9730" width="62.140625" style="11" bestFit="1" customWidth="1"/>
    <col min="9731" max="9731" width="18.28515625" style="11" customWidth="1"/>
    <col min="9732" max="9733" width="0" style="11" hidden="1" customWidth="1"/>
    <col min="9734" max="9984" width="11.42578125" style="11"/>
    <col min="9985" max="9985" width="5.140625" style="11" customWidth="1"/>
    <col min="9986" max="9986" width="62.140625" style="11" bestFit="1" customWidth="1"/>
    <col min="9987" max="9987" width="18.28515625" style="11" customWidth="1"/>
    <col min="9988" max="9989" width="0" style="11" hidden="1" customWidth="1"/>
    <col min="9990" max="10240" width="11.42578125" style="11"/>
    <col min="10241" max="10241" width="5.140625" style="11" customWidth="1"/>
    <col min="10242" max="10242" width="62.140625" style="11" bestFit="1" customWidth="1"/>
    <col min="10243" max="10243" width="18.28515625" style="11" customWidth="1"/>
    <col min="10244" max="10245" width="0" style="11" hidden="1" customWidth="1"/>
    <col min="10246" max="10496" width="11.42578125" style="11"/>
    <col min="10497" max="10497" width="5.140625" style="11" customWidth="1"/>
    <col min="10498" max="10498" width="62.140625" style="11" bestFit="1" customWidth="1"/>
    <col min="10499" max="10499" width="18.28515625" style="11" customWidth="1"/>
    <col min="10500" max="10501" width="0" style="11" hidden="1" customWidth="1"/>
    <col min="10502" max="10752" width="11.42578125" style="11"/>
    <col min="10753" max="10753" width="5.140625" style="11" customWidth="1"/>
    <col min="10754" max="10754" width="62.140625" style="11" bestFit="1" customWidth="1"/>
    <col min="10755" max="10755" width="18.28515625" style="11" customWidth="1"/>
    <col min="10756" max="10757" width="0" style="11" hidden="1" customWidth="1"/>
    <col min="10758" max="11008" width="11.42578125" style="11"/>
    <col min="11009" max="11009" width="5.140625" style="11" customWidth="1"/>
    <col min="11010" max="11010" width="62.140625" style="11" bestFit="1" customWidth="1"/>
    <col min="11011" max="11011" width="18.28515625" style="11" customWidth="1"/>
    <col min="11012" max="11013" width="0" style="11" hidden="1" customWidth="1"/>
    <col min="11014" max="11264" width="11.42578125" style="11"/>
    <col min="11265" max="11265" width="5.140625" style="11" customWidth="1"/>
    <col min="11266" max="11266" width="62.140625" style="11" bestFit="1" customWidth="1"/>
    <col min="11267" max="11267" width="18.28515625" style="11" customWidth="1"/>
    <col min="11268" max="11269" width="0" style="11" hidden="1" customWidth="1"/>
    <col min="11270" max="11520" width="11.42578125" style="11"/>
    <col min="11521" max="11521" width="5.140625" style="11" customWidth="1"/>
    <col min="11522" max="11522" width="62.140625" style="11" bestFit="1" customWidth="1"/>
    <col min="11523" max="11523" width="18.28515625" style="11" customWidth="1"/>
    <col min="11524" max="11525" width="0" style="11" hidden="1" customWidth="1"/>
    <col min="11526" max="11776" width="11.42578125" style="11"/>
    <col min="11777" max="11777" width="5.140625" style="11" customWidth="1"/>
    <col min="11778" max="11778" width="62.140625" style="11" bestFit="1" customWidth="1"/>
    <col min="11779" max="11779" width="18.28515625" style="11" customWidth="1"/>
    <col min="11780" max="11781" width="0" style="11" hidden="1" customWidth="1"/>
    <col min="11782" max="12032" width="11.42578125" style="11"/>
    <col min="12033" max="12033" width="5.140625" style="11" customWidth="1"/>
    <col min="12034" max="12034" width="62.140625" style="11" bestFit="1" customWidth="1"/>
    <col min="12035" max="12035" width="18.28515625" style="11" customWidth="1"/>
    <col min="12036" max="12037" width="0" style="11" hidden="1" customWidth="1"/>
    <col min="12038" max="12288" width="11.42578125" style="11"/>
    <col min="12289" max="12289" width="5.140625" style="11" customWidth="1"/>
    <col min="12290" max="12290" width="62.140625" style="11" bestFit="1" customWidth="1"/>
    <col min="12291" max="12291" width="18.28515625" style="11" customWidth="1"/>
    <col min="12292" max="12293" width="0" style="11" hidden="1" customWidth="1"/>
    <col min="12294" max="12544" width="11.42578125" style="11"/>
    <col min="12545" max="12545" width="5.140625" style="11" customWidth="1"/>
    <col min="12546" max="12546" width="62.140625" style="11" bestFit="1" customWidth="1"/>
    <col min="12547" max="12547" width="18.28515625" style="11" customWidth="1"/>
    <col min="12548" max="12549" width="0" style="11" hidden="1" customWidth="1"/>
    <col min="12550" max="12800" width="11.42578125" style="11"/>
    <col min="12801" max="12801" width="5.140625" style="11" customWidth="1"/>
    <col min="12802" max="12802" width="62.140625" style="11" bestFit="1" customWidth="1"/>
    <col min="12803" max="12803" width="18.28515625" style="11" customWidth="1"/>
    <col min="12804" max="12805" width="0" style="11" hidden="1" customWidth="1"/>
    <col min="12806" max="13056" width="11.42578125" style="11"/>
    <col min="13057" max="13057" width="5.140625" style="11" customWidth="1"/>
    <col min="13058" max="13058" width="62.140625" style="11" bestFit="1" customWidth="1"/>
    <col min="13059" max="13059" width="18.28515625" style="11" customWidth="1"/>
    <col min="13060" max="13061" width="0" style="11" hidden="1" customWidth="1"/>
    <col min="13062" max="13312" width="11.42578125" style="11"/>
    <col min="13313" max="13313" width="5.140625" style="11" customWidth="1"/>
    <col min="13314" max="13314" width="62.140625" style="11" bestFit="1" customWidth="1"/>
    <col min="13315" max="13315" width="18.28515625" style="11" customWidth="1"/>
    <col min="13316" max="13317" width="0" style="11" hidden="1" customWidth="1"/>
    <col min="13318" max="13568" width="11.42578125" style="11"/>
    <col min="13569" max="13569" width="5.140625" style="11" customWidth="1"/>
    <col min="13570" max="13570" width="62.140625" style="11" bestFit="1" customWidth="1"/>
    <col min="13571" max="13571" width="18.28515625" style="11" customWidth="1"/>
    <col min="13572" max="13573" width="0" style="11" hidden="1" customWidth="1"/>
    <col min="13574" max="13824" width="11.42578125" style="11"/>
    <col min="13825" max="13825" width="5.140625" style="11" customWidth="1"/>
    <col min="13826" max="13826" width="62.140625" style="11" bestFit="1" customWidth="1"/>
    <col min="13827" max="13827" width="18.28515625" style="11" customWidth="1"/>
    <col min="13828" max="13829" width="0" style="11" hidden="1" customWidth="1"/>
    <col min="13830" max="14080" width="11.42578125" style="11"/>
    <col min="14081" max="14081" width="5.140625" style="11" customWidth="1"/>
    <col min="14082" max="14082" width="62.140625" style="11" bestFit="1" customWidth="1"/>
    <col min="14083" max="14083" width="18.28515625" style="11" customWidth="1"/>
    <col min="14084" max="14085" width="0" style="11" hidden="1" customWidth="1"/>
    <col min="14086" max="14336" width="11.42578125" style="11"/>
    <col min="14337" max="14337" width="5.140625" style="11" customWidth="1"/>
    <col min="14338" max="14338" width="62.140625" style="11" bestFit="1" customWidth="1"/>
    <col min="14339" max="14339" width="18.28515625" style="11" customWidth="1"/>
    <col min="14340" max="14341" width="0" style="11" hidden="1" customWidth="1"/>
    <col min="14342" max="14592" width="11.42578125" style="11"/>
    <col min="14593" max="14593" width="5.140625" style="11" customWidth="1"/>
    <col min="14594" max="14594" width="62.140625" style="11" bestFit="1" customWidth="1"/>
    <col min="14595" max="14595" width="18.28515625" style="11" customWidth="1"/>
    <col min="14596" max="14597" width="0" style="11" hidden="1" customWidth="1"/>
    <col min="14598" max="14848" width="11.42578125" style="11"/>
    <col min="14849" max="14849" width="5.140625" style="11" customWidth="1"/>
    <col min="14850" max="14850" width="62.140625" style="11" bestFit="1" customWidth="1"/>
    <col min="14851" max="14851" width="18.28515625" style="11" customWidth="1"/>
    <col min="14852" max="14853" width="0" style="11" hidden="1" customWidth="1"/>
    <col min="14854" max="15104" width="11.42578125" style="11"/>
    <col min="15105" max="15105" width="5.140625" style="11" customWidth="1"/>
    <col min="15106" max="15106" width="62.140625" style="11" bestFit="1" customWidth="1"/>
    <col min="15107" max="15107" width="18.28515625" style="11" customWidth="1"/>
    <col min="15108" max="15109" width="0" style="11" hidden="1" customWidth="1"/>
    <col min="15110" max="15360" width="11.42578125" style="11"/>
    <col min="15361" max="15361" width="5.140625" style="11" customWidth="1"/>
    <col min="15362" max="15362" width="62.140625" style="11" bestFit="1" customWidth="1"/>
    <col min="15363" max="15363" width="18.28515625" style="11" customWidth="1"/>
    <col min="15364" max="15365" width="0" style="11" hidden="1" customWidth="1"/>
    <col min="15366" max="15616" width="11.42578125" style="11"/>
    <col min="15617" max="15617" width="5.140625" style="11" customWidth="1"/>
    <col min="15618" max="15618" width="62.140625" style="11" bestFit="1" customWidth="1"/>
    <col min="15619" max="15619" width="18.28515625" style="11" customWidth="1"/>
    <col min="15620" max="15621" width="0" style="11" hidden="1" customWidth="1"/>
    <col min="15622" max="15872" width="11.42578125" style="11"/>
    <col min="15873" max="15873" width="5.140625" style="11" customWidth="1"/>
    <col min="15874" max="15874" width="62.140625" style="11" bestFit="1" customWidth="1"/>
    <col min="15875" max="15875" width="18.28515625" style="11" customWidth="1"/>
    <col min="15876" max="15877" width="0" style="11" hidden="1" customWidth="1"/>
    <col min="15878" max="16128" width="11.42578125" style="11"/>
    <col min="16129" max="16129" width="5.140625" style="11" customWidth="1"/>
    <col min="16130" max="16130" width="62.140625" style="11" bestFit="1" customWidth="1"/>
    <col min="16131" max="16131" width="18.28515625" style="11" customWidth="1"/>
    <col min="16132" max="16133" width="0" style="11" hidden="1" customWidth="1"/>
    <col min="16134" max="16384" width="11.42578125" style="11"/>
  </cols>
  <sheetData>
    <row r="1" spans="1:5" ht="15" x14ac:dyDescent="0.3">
      <c r="A1" s="231" t="s">
        <v>0</v>
      </c>
      <c r="B1" s="231"/>
      <c r="C1" s="231"/>
      <c r="D1" s="231"/>
      <c r="E1" s="231"/>
    </row>
    <row r="2" spans="1:5" ht="15" x14ac:dyDescent="0.3">
      <c r="A2" s="231" t="s">
        <v>12</v>
      </c>
      <c r="B2" s="231"/>
      <c r="C2" s="231"/>
      <c r="D2" s="231"/>
      <c r="E2" s="231"/>
    </row>
    <row r="3" spans="1:5" ht="15" x14ac:dyDescent="0.3">
      <c r="A3" s="232" t="s">
        <v>188</v>
      </c>
      <c r="B3" s="232"/>
      <c r="C3" s="232"/>
      <c r="D3" s="232"/>
      <c r="E3" s="232"/>
    </row>
    <row r="4" spans="1:5" ht="60" x14ac:dyDescent="0.2">
      <c r="A4" s="233"/>
      <c r="B4" s="233"/>
      <c r="C4" s="143" t="s">
        <v>189</v>
      </c>
      <c r="D4" s="185" t="s">
        <v>13</v>
      </c>
      <c r="E4" s="185" t="s">
        <v>190</v>
      </c>
    </row>
    <row r="5" spans="1:5" ht="15.75" x14ac:dyDescent="0.25">
      <c r="A5" s="12"/>
      <c r="B5" s="12" t="s">
        <v>15</v>
      </c>
      <c r="C5" s="13">
        <v>110000000</v>
      </c>
      <c r="D5" s="13"/>
      <c r="E5" s="13">
        <f>+C5+D5</f>
        <v>110000000</v>
      </c>
    </row>
    <row r="6" spans="1:5" ht="17.25" thickBot="1" x14ac:dyDescent="0.35">
      <c r="A6" s="14"/>
      <c r="B6" s="15" t="s">
        <v>16</v>
      </c>
      <c r="C6" s="16">
        <f>SUM(C5)</f>
        <v>110000000</v>
      </c>
      <c r="D6" s="16">
        <f>SUM(D5)</f>
        <v>0</v>
      </c>
      <c r="E6" s="16">
        <f>SUM(E5)</f>
        <v>110000000</v>
      </c>
    </row>
    <row r="7" spans="1:5" ht="10.5" customHeight="1" x14ac:dyDescent="0.3">
      <c r="A7" s="17"/>
      <c r="B7" s="18"/>
      <c r="C7" s="19"/>
      <c r="D7" s="20"/>
      <c r="E7" s="20"/>
    </row>
    <row r="8" spans="1:5" ht="45" x14ac:dyDescent="0.3">
      <c r="A8" s="234"/>
      <c r="B8" s="234"/>
      <c r="C8" s="143" t="str">
        <f>+C4</f>
        <v>PRESUPUESTO 2025</v>
      </c>
      <c r="D8" s="185" t="s">
        <v>17</v>
      </c>
      <c r="E8" s="185" t="str">
        <f>+E4</f>
        <v>PRESUPUESTO AJUSTADO 2,025</v>
      </c>
    </row>
    <row r="9" spans="1:5" ht="15.75" x14ac:dyDescent="0.25">
      <c r="A9" s="21" t="s">
        <v>18</v>
      </c>
      <c r="B9" s="22" t="s">
        <v>19</v>
      </c>
      <c r="C9" s="23">
        <v>54637303.259999998</v>
      </c>
      <c r="D9" s="24"/>
      <c r="E9" s="23">
        <f>+C9+D9</f>
        <v>54637303.259999998</v>
      </c>
    </row>
    <row r="10" spans="1:5" ht="16.5" x14ac:dyDescent="0.3">
      <c r="A10" s="25"/>
      <c r="B10" s="26" t="s">
        <v>20</v>
      </c>
      <c r="C10" s="27">
        <f>SUM(C9)</f>
        <v>54637303.259999998</v>
      </c>
      <c r="D10" s="28">
        <f>SUM(D9)</f>
        <v>0</v>
      </c>
      <c r="E10" s="29">
        <f>SUM(E9)</f>
        <v>54637303.259999998</v>
      </c>
    </row>
    <row r="11" spans="1:5" ht="10.5" customHeight="1" x14ac:dyDescent="0.3">
      <c r="A11" s="30"/>
      <c r="B11" s="26"/>
      <c r="C11" s="27"/>
      <c r="D11" s="31"/>
      <c r="E11" s="31"/>
    </row>
    <row r="12" spans="1:5" ht="45" x14ac:dyDescent="0.25">
      <c r="A12" s="32"/>
      <c r="B12" s="32" t="s">
        <v>21</v>
      </c>
      <c r="C12" s="33" t="str">
        <f>+C8</f>
        <v>PRESUPUESTO 2025</v>
      </c>
      <c r="D12" s="186" t="s">
        <v>17</v>
      </c>
      <c r="E12" s="186" t="str">
        <f>+E8</f>
        <v>PRESUPUESTO AJUSTADO 2,025</v>
      </c>
    </row>
    <row r="13" spans="1:5" ht="15.75" x14ac:dyDescent="0.25">
      <c r="A13" s="25">
        <v>111</v>
      </c>
      <c r="B13" s="34" t="s">
        <v>22</v>
      </c>
      <c r="C13" s="35">
        <v>1166000</v>
      </c>
      <c r="D13" s="24"/>
      <c r="E13" s="35">
        <f>+C13+D13</f>
        <v>1166000</v>
      </c>
    </row>
    <row r="14" spans="1:5" ht="15.75" x14ac:dyDescent="0.25">
      <c r="A14" s="25">
        <v>113</v>
      </c>
      <c r="B14" s="34" t="s">
        <v>62</v>
      </c>
      <c r="C14" s="35">
        <v>130075</v>
      </c>
      <c r="D14" s="24"/>
      <c r="E14" s="35">
        <f>+C14+D14</f>
        <v>130075</v>
      </c>
    </row>
    <row r="15" spans="1:5" ht="15.75" x14ac:dyDescent="0.25">
      <c r="A15" s="25">
        <v>122</v>
      </c>
      <c r="B15" s="34" t="s">
        <v>24</v>
      </c>
      <c r="C15" s="35">
        <v>64244.05</v>
      </c>
      <c r="D15" s="24"/>
      <c r="E15" s="35">
        <f t="shared" ref="E15:E34" si="0">+C15+D15</f>
        <v>64244.05</v>
      </c>
    </row>
    <row r="16" spans="1:5" ht="15.75" x14ac:dyDescent="0.25">
      <c r="A16" s="25">
        <v>163</v>
      </c>
      <c r="B16" s="34" t="s">
        <v>25</v>
      </c>
      <c r="C16" s="35">
        <v>1310600.25</v>
      </c>
      <c r="D16" s="24"/>
      <c r="E16" s="35">
        <f t="shared" si="0"/>
        <v>1310600.25</v>
      </c>
    </row>
    <row r="17" spans="1:5" ht="15.75" x14ac:dyDescent="0.25">
      <c r="A17" s="25">
        <v>169</v>
      </c>
      <c r="B17" s="34" t="s">
        <v>171</v>
      </c>
      <c r="C17" s="35">
        <v>66884.600000000006</v>
      </c>
      <c r="D17" s="24"/>
      <c r="E17" s="35">
        <f t="shared" si="0"/>
        <v>66884.600000000006</v>
      </c>
    </row>
    <row r="18" spans="1:5" ht="15.75" x14ac:dyDescent="0.25">
      <c r="A18" s="25">
        <v>171</v>
      </c>
      <c r="B18" s="34" t="s">
        <v>26</v>
      </c>
      <c r="C18" s="35">
        <v>82130</v>
      </c>
      <c r="D18" s="24"/>
      <c r="E18" s="35">
        <f t="shared" si="0"/>
        <v>82130</v>
      </c>
    </row>
    <row r="19" spans="1:5" ht="15.75" x14ac:dyDescent="0.25">
      <c r="A19" s="25">
        <v>174</v>
      </c>
      <c r="B19" s="34" t="s">
        <v>27</v>
      </c>
      <c r="C19" s="35">
        <v>127931</v>
      </c>
      <c r="D19" s="24"/>
      <c r="E19" s="35">
        <f t="shared" si="0"/>
        <v>127931</v>
      </c>
    </row>
    <row r="20" spans="1:5" ht="15.75" x14ac:dyDescent="0.25">
      <c r="A20" s="25">
        <v>197</v>
      </c>
      <c r="B20" s="34" t="s">
        <v>29</v>
      </c>
      <c r="C20" s="36">
        <v>592800</v>
      </c>
      <c r="D20" s="24"/>
      <c r="E20" s="35">
        <f t="shared" si="0"/>
        <v>592800</v>
      </c>
    </row>
    <row r="21" spans="1:5" ht="15.75" x14ac:dyDescent="0.25">
      <c r="A21" s="25">
        <v>199</v>
      </c>
      <c r="B21" s="34" t="s">
        <v>30</v>
      </c>
      <c r="C21" s="35">
        <v>706924.9</v>
      </c>
      <c r="D21" s="24"/>
      <c r="E21" s="35">
        <f t="shared" si="0"/>
        <v>706924.9</v>
      </c>
    </row>
    <row r="22" spans="1:5" ht="15.75" x14ac:dyDescent="0.25">
      <c r="A22" s="25">
        <v>243</v>
      </c>
      <c r="B22" s="34" t="s">
        <v>86</v>
      </c>
      <c r="C22" s="35">
        <v>154711.24</v>
      </c>
      <c r="D22" s="24"/>
      <c r="E22" s="35">
        <f t="shared" si="0"/>
        <v>154711.24</v>
      </c>
    </row>
    <row r="23" spans="1:5" ht="15.75" x14ac:dyDescent="0.25">
      <c r="A23" s="25">
        <v>261</v>
      </c>
      <c r="B23" s="34" t="s">
        <v>33</v>
      </c>
      <c r="C23" s="36">
        <v>836414.94</v>
      </c>
      <c r="D23" s="24"/>
      <c r="E23" s="35">
        <f t="shared" si="0"/>
        <v>836414.94</v>
      </c>
    </row>
    <row r="24" spans="1:5" ht="15.75" x14ac:dyDescent="0.25">
      <c r="A24" s="25">
        <v>262</v>
      </c>
      <c r="B24" s="34" t="s">
        <v>34</v>
      </c>
      <c r="C24" s="35">
        <v>17000</v>
      </c>
      <c r="D24" s="24"/>
      <c r="E24" s="35">
        <f t="shared" si="0"/>
        <v>17000</v>
      </c>
    </row>
    <row r="25" spans="1:5" ht="15.75" x14ac:dyDescent="0.25">
      <c r="A25" s="25">
        <v>266</v>
      </c>
      <c r="B25" s="34" t="s">
        <v>35</v>
      </c>
      <c r="C25" s="36">
        <v>880347.34</v>
      </c>
      <c r="D25" s="24"/>
      <c r="E25" s="35">
        <f t="shared" si="0"/>
        <v>880347.34</v>
      </c>
    </row>
    <row r="26" spans="1:5" ht="15.75" x14ac:dyDescent="0.25">
      <c r="A26" s="25">
        <v>267</v>
      </c>
      <c r="B26" s="34" t="s">
        <v>36</v>
      </c>
      <c r="C26" s="35">
        <v>180000</v>
      </c>
      <c r="D26" s="24"/>
      <c r="E26" s="35">
        <f t="shared" si="0"/>
        <v>180000</v>
      </c>
    </row>
    <row r="27" spans="1:5" ht="15.75" x14ac:dyDescent="0.25">
      <c r="A27" s="25">
        <v>268</v>
      </c>
      <c r="B27" s="34" t="s">
        <v>37</v>
      </c>
      <c r="C27" s="35">
        <v>154389</v>
      </c>
      <c r="D27" s="24"/>
      <c r="E27" s="35">
        <f t="shared" si="0"/>
        <v>154389</v>
      </c>
    </row>
    <row r="28" spans="1:5" ht="15.75" x14ac:dyDescent="0.25">
      <c r="A28" s="25">
        <v>269</v>
      </c>
      <c r="B28" s="37" t="s">
        <v>38</v>
      </c>
      <c r="C28" s="35">
        <v>10000</v>
      </c>
      <c r="D28" s="24"/>
      <c r="E28" s="35">
        <f t="shared" si="0"/>
        <v>10000</v>
      </c>
    </row>
    <row r="29" spans="1:5" ht="15.75" x14ac:dyDescent="0.25">
      <c r="A29" s="25">
        <v>292</v>
      </c>
      <c r="B29" s="34" t="s">
        <v>40</v>
      </c>
      <c r="C29" s="35">
        <v>262316.5</v>
      </c>
      <c r="D29" s="24"/>
      <c r="E29" s="35">
        <f t="shared" si="0"/>
        <v>262316.5</v>
      </c>
    </row>
    <row r="30" spans="1:5" ht="15.75" x14ac:dyDescent="0.25">
      <c r="A30" s="25">
        <v>295</v>
      </c>
      <c r="B30" s="34" t="s">
        <v>41</v>
      </c>
      <c r="C30" s="36">
        <v>32456859.84</v>
      </c>
      <c r="D30" s="24"/>
      <c r="E30" s="35">
        <f t="shared" si="0"/>
        <v>32456859.84</v>
      </c>
    </row>
    <row r="31" spans="1:5" ht="15.75" x14ac:dyDescent="0.25">
      <c r="A31" s="25">
        <v>297</v>
      </c>
      <c r="B31" s="34" t="s">
        <v>42</v>
      </c>
      <c r="C31" s="35">
        <v>45600.32</v>
      </c>
      <c r="D31" s="24"/>
      <c r="E31" s="35">
        <f t="shared" si="0"/>
        <v>45600.32</v>
      </c>
    </row>
    <row r="32" spans="1:5" ht="15.75" x14ac:dyDescent="0.25">
      <c r="A32" s="25">
        <v>298</v>
      </c>
      <c r="B32" s="34" t="s">
        <v>43</v>
      </c>
      <c r="C32" s="35">
        <v>400000</v>
      </c>
      <c r="D32" s="24"/>
      <c r="E32" s="35">
        <f t="shared" si="0"/>
        <v>400000</v>
      </c>
    </row>
    <row r="33" spans="1:5" ht="15.75" x14ac:dyDescent="0.25">
      <c r="A33" s="25">
        <v>299</v>
      </c>
      <c r="B33" s="34" t="s">
        <v>44</v>
      </c>
      <c r="C33" s="35">
        <v>300000</v>
      </c>
      <c r="D33" s="24"/>
      <c r="E33" s="35">
        <f>+C33+D33</f>
        <v>300000</v>
      </c>
    </row>
    <row r="34" spans="1:5" ht="15.75" x14ac:dyDescent="0.25">
      <c r="A34" s="25">
        <v>323</v>
      </c>
      <c r="B34" s="34" t="s">
        <v>45</v>
      </c>
      <c r="C34" s="35">
        <v>15417467.76</v>
      </c>
      <c r="D34" s="24"/>
      <c r="E34" s="35">
        <f t="shared" si="0"/>
        <v>15417467.76</v>
      </c>
    </row>
    <row r="35" spans="1:5" ht="17.25" thickBot="1" x14ac:dyDescent="0.35">
      <c r="A35" s="38"/>
      <c r="B35" s="39" t="s">
        <v>65</v>
      </c>
      <c r="C35" s="40">
        <f>SUM(C13:C34)</f>
        <v>55362696.739999995</v>
      </c>
      <c r="D35" s="16">
        <f>SUM(D13:D34)</f>
        <v>0</v>
      </c>
      <c r="E35" s="16">
        <f>SUM(E13:E34)</f>
        <v>55362696.739999995</v>
      </c>
    </row>
    <row r="36" spans="1:5" ht="16.5" x14ac:dyDescent="0.3">
      <c r="A36" s="22"/>
      <c r="B36" s="26" t="s">
        <v>47</v>
      </c>
      <c r="C36" s="29">
        <f>+C35+C10</f>
        <v>110000000</v>
      </c>
      <c r="D36" s="29">
        <f>+D35+D10</f>
        <v>0</v>
      </c>
      <c r="E36" s="29">
        <f>+E35+E10</f>
        <v>110000000</v>
      </c>
    </row>
    <row r="37" spans="1:5" ht="16.5" x14ac:dyDescent="0.3">
      <c r="A37" s="41"/>
      <c r="B37" s="42"/>
      <c r="C37" s="43"/>
    </row>
    <row r="38" spans="1:5" x14ac:dyDescent="0.25">
      <c r="A38" s="187"/>
    </row>
    <row r="39" spans="1:5" x14ac:dyDescent="0.25">
      <c r="A39" s="187"/>
    </row>
    <row r="40" spans="1:5" x14ac:dyDescent="0.25">
      <c r="C40" s="46"/>
    </row>
    <row r="41" spans="1:5" ht="13.5" customHeight="1" x14ac:dyDescent="0.2">
      <c r="A41" s="230" t="s">
        <v>48</v>
      </c>
      <c r="B41" s="230"/>
      <c r="C41" s="230"/>
    </row>
    <row r="42" spans="1:5" ht="18.75" customHeight="1" x14ac:dyDescent="0.2">
      <c r="A42" s="230" t="s">
        <v>49</v>
      </c>
      <c r="B42" s="230"/>
      <c r="C42" s="230"/>
    </row>
    <row r="43" spans="1:5" ht="18.75" customHeight="1" x14ac:dyDescent="0.2">
      <c r="A43" s="230" t="s">
        <v>5</v>
      </c>
      <c r="B43" s="230"/>
      <c r="C43" s="230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8" right="0.11811023622047245" top="0.11811023622047245" bottom="0.11811023622047245" header="0.11811023622047245" footer="0.11811023622047245"/>
  <pageSetup orientation="portrait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30C58-2503-4D33-BFAD-E8041893C155}">
  <dimension ref="A1:E43"/>
  <sheetViews>
    <sheetView workbookViewId="0">
      <selection activeCell="A3" sqref="A3:E3"/>
    </sheetView>
  </sheetViews>
  <sheetFormatPr baseColWidth="10" defaultRowHeight="13.5" x14ac:dyDescent="0.25"/>
  <cols>
    <col min="1" max="1" width="5.140625" style="45" customWidth="1"/>
    <col min="2" max="2" width="62.140625" style="11" bestFit="1" customWidth="1"/>
    <col min="3" max="3" width="18.28515625" style="44" customWidth="1"/>
    <col min="4" max="4" width="14.42578125" style="11" hidden="1" customWidth="1"/>
    <col min="5" max="5" width="16.85546875" style="11" hidden="1" customWidth="1"/>
    <col min="6" max="256" width="11.42578125" style="11"/>
    <col min="257" max="257" width="5.140625" style="11" customWidth="1"/>
    <col min="258" max="258" width="62.140625" style="11" bestFit="1" customWidth="1"/>
    <col min="259" max="259" width="18.28515625" style="11" customWidth="1"/>
    <col min="260" max="261" width="0" style="11" hidden="1" customWidth="1"/>
    <col min="262" max="512" width="11.42578125" style="11"/>
    <col min="513" max="513" width="5.140625" style="11" customWidth="1"/>
    <col min="514" max="514" width="62.140625" style="11" bestFit="1" customWidth="1"/>
    <col min="515" max="515" width="18.28515625" style="11" customWidth="1"/>
    <col min="516" max="517" width="0" style="11" hidden="1" customWidth="1"/>
    <col min="518" max="768" width="11.42578125" style="11"/>
    <col min="769" max="769" width="5.140625" style="11" customWidth="1"/>
    <col min="770" max="770" width="62.140625" style="11" bestFit="1" customWidth="1"/>
    <col min="771" max="771" width="18.28515625" style="11" customWidth="1"/>
    <col min="772" max="773" width="0" style="11" hidden="1" customWidth="1"/>
    <col min="774" max="1024" width="11.42578125" style="11"/>
    <col min="1025" max="1025" width="5.140625" style="11" customWidth="1"/>
    <col min="1026" max="1026" width="62.140625" style="11" bestFit="1" customWidth="1"/>
    <col min="1027" max="1027" width="18.28515625" style="11" customWidth="1"/>
    <col min="1028" max="1029" width="0" style="11" hidden="1" customWidth="1"/>
    <col min="1030" max="1280" width="11.42578125" style="11"/>
    <col min="1281" max="1281" width="5.140625" style="11" customWidth="1"/>
    <col min="1282" max="1282" width="62.140625" style="11" bestFit="1" customWidth="1"/>
    <col min="1283" max="1283" width="18.28515625" style="11" customWidth="1"/>
    <col min="1284" max="1285" width="0" style="11" hidden="1" customWidth="1"/>
    <col min="1286" max="1536" width="11.42578125" style="11"/>
    <col min="1537" max="1537" width="5.140625" style="11" customWidth="1"/>
    <col min="1538" max="1538" width="62.140625" style="11" bestFit="1" customWidth="1"/>
    <col min="1539" max="1539" width="18.28515625" style="11" customWidth="1"/>
    <col min="1540" max="1541" width="0" style="11" hidden="1" customWidth="1"/>
    <col min="1542" max="1792" width="11.42578125" style="11"/>
    <col min="1793" max="1793" width="5.140625" style="11" customWidth="1"/>
    <col min="1794" max="1794" width="62.140625" style="11" bestFit="1" customWidth="1"/>
    <col min="1795" max="1795" width="18.28515625" style="11" customWidth="1"/>
    <col min="1796" max="1797" width="0" style="11" hidden="1" customWidth="1"/>
    <col min="1798" max="2048" width="11.42578125" style="11"/>
    <col min="2049" max="2049" width="5.140625" style="11" customWidth="1"/>
    <col min="2050" max="2050" width="62.140625" style="11" bestFit="1" customWidth="1"/>
    <col min="2051" max="2051" width="18.28515625" style="11" customWidth="1"/>
    <col min="2052" max="2053" width="0" style="11" hidden="1" customWidth="1"/>
    <col min="2054" max="2304" width="11.42578125" style="11"/>
    <col min="2305" max="2305" width="5.140625" style="11" customWidth="1"/>
    <col min="2306" max="2306" width="62.140625" style="11" bestFit="1" customWidth="1"/>
    <col min="2307" max="2307" width="18.28515625" style="11" customWidth="1"/>
    <col min="2308" max="2309" width="0" style="11" hidden="1" customWidth="1"/>
    <col min="2310" max="2560" width="11.42578125" style="11"/>
    <col min="2561" max="2561" width="5.140625" style="11" customWidth="1"/>
    <col min="2562" max="2562" width="62.140625" style="11" bestFit="1" customWidth="1"/>
    <col min="2563" max="2563" width="18.28515625" style="11" customWidth="1"/>
    <col min="2564" max="2565" width="0" style="11" hidden="1" customWidth="1"/>
    <col min="2566" max="2816" width="11.42578125" style="11"/>
    <col min="2817" max="2817" width="5.140625" style="11" customWidth="1"/>
    <col min="2818" max="2818" width="62.140625" style="11" bestFit="1" customWidth="1"/>
    <col min="2819" max="2819" width="18.28515625" style="11" customWidth="1"/>
    <col min="2820" max="2821" width="0" style="11" hidden="1" customWidth="1"/>
    <col min="2822" max="3072" width="11.42578125" style="11"/>
    <col min="3073" max="3073" width="5.140625" style="11" customWidth="1"/>
    <col min="3074" max="3074" width="62.140625" style="11" bestFit="1" customWidth="1"/>
    <col min="3075" max="3075" width="18.28515625" style="11" customWidth="1"/>
    <col min="3076" max="3077" width="0" style="11" hidden="1" customWidth="1"/>
    <col min="3078" max="3328" width="11.42578125" style="11"/>
    <col min="3329" max="3329" width="5.140625" style="11" customWidth="1"/>
    <col min="3330" max="3330" width="62.140625" style="11" bestFit="1" customWidth="1"/>
    <col min="3331" max="3331" width="18.28515625" style="11" customWidth="1"/>
    <col min="3332" max="3333" width="0" style="11" hidden="1" customWidth="1"/>
    <col min="3334" max="3584" width="11.42578125" style="11"/>
    <col min="3585" max="3585" width="5.140625" style="11" customWidth="1"/>
    <col min="3586" max="3586" width="62.140625" style="11" bestFit="1" customWidth="1"/>
    <col min="3587" max="3587" width="18.28515625" style="11" customWidth="1"/>
    <col min="3588" max="3589" width="0" style="11" hidden="1" customWidth="1"/>
    <col min="3590" max="3840" width="11.42578125" style="11"/>
    <col min="3841" max="3841" width="5.140625" style="11" customWidth="1"/>
    <col min="3842" max="3842" width="62.140625" style="11" bestFit="1" customWidth="1"/>
    <col min="3843" max="3843" width="18.28515625" style="11" customWidth="1"/>
    <col min="3844" max="3845" width="0" style="11" hidden="1" customWidth="1"/>
    <col min="3846" max="4096" width="11.42578125" style="11"/>
    <col min="4097" max="4097" width="5.140625" style="11" customWidth="1"/>
    <col min="4098" max="4098" width="62.140625" style="11" bestFit="1" customWidth="1"/>
    <col min="4099" max="4099" width="18.28515625" style="11" customWidth="1"/>
    <col min="4100" max="4101" width="0" style="11" hidden="1" customWidth="1"/>
    <col min="4102" max="4352" width="11.42578125" style="11"/>
    <col min="4353" max="4353" width="5.140625" style="11" customWidth="1"/>
    <col min="4354" max="4354" width="62.140625" style="11" bestFit="1" customWidth="1"/>
    <col min="4355" max="4355" width="18.28515625" style="11" customWidth="1"/>
    <col min="4356" max="4357" width="0" style="11" hidden="1" customWidth="1"/>
    <col min="4358" max="4608" width="11.42578125" style="11"/>
    <col min="4609" max="4609" width="5.140625" style="11" customWidth="1"/>
    <col min="4610" max="4610" width="62.140625" style="11" bestFit="1" customWidth="1"/>
    <col min="4611" max="4611" width="18.28515625" style="11" customWidth="1"/>
    <col min="4612" max="4613" width="0" style="11" hidden="1" customWidth="1"/>
    <col min="4614" max="4864" width="11.42578125" style="11"/>
    <col min="4865" max="4865" width="5.140625" style="11" customWidth="1"/>
    <col min="4866" max="4866" width="62.140625" style="11" bestFit="1" customWidth="1"/>
    <col min="4867" max="4867" width="18.28515625" style="11" customWidth="1"/>
    <col min="4868" max="4869" width="0" style="11" hidden="1" customWidth="1"/>
    <col min="4870" max="5120" width="11.42578125" style="11"/>
    <col min="5121" max="5121" width="5.140625" style="11" customWidth="1"/>
    <col min="5122" max="5122" width="62.140625" style="11" bestFit="1" customWidth="1"/>
    <col min="5123" max="5123" width="18.28515625" style="11" customWidth="1"/>
    <col min="5124" max="5125" width="0" style="11" hidden="1" customWidth="1"/>
    <col min="5126" max="5376" width="11.42578125" style="11"/>
    <col min="5377" max="5377" width="5.140625" style="11" customWidth="1"/>
    <col min="5378" max="5378" width="62.140625" style="11" bestFit="1" customWidth="1"/>
    <col min="5379" max="5379" width="18.28515625" style="11" customWidth="1"/>
    <col min="5380" max="5381" width="0" style="11" hidden="1" customWidth="1"/>
    <col min="5382" max="5632" width="11.42578125" style="11"/>
    <col min="5633" max="5633" width="5.140625" style="11" customWidth="1"/>
    <col min="5634" max="5634" width="62.140625" style="11" bestFit="1" customWidth="1"/>
    <col min="5635" max="5635" width="18.28515625" style="11" customWidth="1"/>
    <col min="5636" max="5637" width="0" style="11" hidden="1" customWidth="1"/>
    <col min="5638" max="5888" width="11.42578125" style="11"/>
    <col min="5889" max="5889" width="5.140625" style="11" customWidth="1"/>
    <col min="5890" max="5890" width="62.140625" style="11" bestFit="1" customWidth="1"/>
    <col min="5891" max="5891" width="18.28515625" style="11" customWidth="1"/>
    <col min="5892" max="5893" width="0" style="11" hidden="1" customWidth="1"/>
    <col min="5894" max="6144" width="11.42578125" style="11"/>
    <col min="6145" max="6145" width="5.140625" style="11" customWidth="1"/>
    <col min="6146" max="6146" width="62.140625" style="11" bestFit="1" customWidth="1"/>
    <col min="6147" max="6147" width="18.28515625" style="11" customWidth="1"/>
    <col min="6148" max="6149" width="0" style="11" hidden="1" customWidth="1"/>
    <col min="6150" max="6400" width="11.42578125" style="11"/>
    <col min="6401" max="6401" width="5.140625" style="11" customWidth="1"/>
    <col min="6402" max="6402" width="62.140625" style="11" bestFit="1" customWidth="1"/>
    <col min="6403" max="6403" width="18.28515625" style="11" customWidth="1"/>
    <col min="6404" max="6405" width="0" style="11" hidden="1" customWidth="1"/>
    <col min="6406" max="6656" width="11.42578125" style="11"/>
    <col min="6657" max="6657" width="5.140625" style="11" customWidth="1"/>
    <col min="6658" max="6658" width="62.140625" style="11" bestFit="1" customWidth="1"/>
    <col min="6659" max="6659" width="18.28515625" style="11" customWidth="1"/>
    <col min="6660" max="6661" width="0" style="11" hidden="1" customWidth="1"/>
    <col min="6662" max="6912" width="11.42578125" style="11"/>
    <col min="6913" max="6913" width="5.140625" style="11" customWidth="1"/>
    <col min="6914" max="6914" width="62.140625" style="11" bestFit="1" customWidth="1"/>
    <col min="6915" max="6915" width="18.28515625" style="11" customWidth="1"/>
    <col min="6916" max="6917" width="0" style="11" hidden="1" customWidth="1"/>
    <col min="6918" max="7168" width="11.42578125" style="11"/>
    <col min="7169" max="7169" width="5.140625" style="11" customWidth="1"/>
    <col min="7170" max="7170" width="62.140625" style="11" bestFit="1" customWidth="1"/>
    <col min="7171" max="7171" width="18.28515625" style="11" customWidth="1"/>
    <col min="7172" max="7173" width="0" style="11" hidden="1" customWidth="1"/>
    <col min="7174" max="7424" width="11.42578125" style="11"/>
    <col min="7425" max="7425" width="5.140625" style="11" customWidth="1"/>
    <col min="7426" max="7426" width="62.140625" style="11" bestFit="1" customWidth="1"/>
    <col min="7427" max="7427" width="18.28515625" style="11" customWidth="1"/>
    <col min="7428" max="7429" width="0" style="11" hidden="1" customWidth="1"/>
    <col min="7430" max="7680" width="11.42578125" style="11"/>
    <col min="7681" max="7681" width="5.140625" style="11" customWidth="1"/>
    <col min="7682" max="7682" width="62.140625" style="11" bestFit="1" customWidth="1"/>
    <col min="7683" max="7683" width="18.28515625" style="11" customWidth="1"/>
    <col min="7684" max="7685" width="0" style="11" hidden="1" customWidth="1"/>
    <col min="7686" max="7936" width="11.42578125" style="11"/>
    <col min="7937" max="7937" width="5.140625" style="11" customWidth="1"/>
    <col min="7938" max="7938" width="62.140625" style="11" bestFit="1" customWidth="1"/>
    <col min="7939" max="7939" width="18.28515625" style="11" customWidth="1"/>
    <col min="7940" max="7941" width="0" style="11" hidden="1" customWidth="1"/>
    <col min="7942" max="8192" width="11.42578125" style="11"/>
    <col min="8193" max="8193" width="5.140625" style="11" customWidth="1"/>
    <col min="8194" max="8194" width="62.140625" style="11" bestFit="1" customWidth="1"/>
    <col min="8195" max="8195" width="18.28515625" style="11" customWidth="1"/>
    <col min="8196" max="8197" width="0" style="11" hidden="1" customWidth="1"/>
    <col min="8198" max="8448" width="11.42578125" style="11"/>
    <col min="8449" max="8449" width="5.140625" style="11" customWidth="1"/>
    <col min="8450" max="8450" width="62.140625" style="11" bestFit="1" customWidth="1"/>
    <col min="8451" max="8451" width="18.28515625" style="11" customWidth="1"/>
    <col min="8452" max="8453" width="0" style="11" hidden="1" customWidth="1"/>
    <col min="8454" max="8704" width="11.42578125" style="11"/>
    <col min="8705" max="8705" width="5.140625" style="11" customWidth="1"/>
    <col min="8706" max="8706" width="62.140625" style="11" bestFit="1" customWidth="1"/>
    <col min="8707" max="8707" width="18.28515625" style="11" customWidth="1"/>
    <col min="8708" max="8709" width="0" style="11" hidden="1" customWidth="1"/>
    <col min="8710" max="8960" width="11.42578125" style="11"/>
    <col min="8961" max="8961" width="5.140625" style="11" customWidth="1"/>
    <col min="8962" max="8962" width="62.140625" style="11" bestFit="1" customWidth="1"/>
    <col min="8963" max="8963" width="18.28515625" style="11" customWidth="1"/>
    <col min="8964" max="8965" width="0" style="11" hidden="1" customWidth="1"/>
    <col min="8966" max="9216" width="11.42578125" style="11"/>
    <col min="9217" max="9217" width="5.140625" style="11" customWidth="1"/>
    <col min="9218" max="9218" width="62.140625" style="11" bestFit="1" customWidth="1"/>
    <col min="9219" max="9219" width="18.28515625" style="11" customWidth="1"/>
    <col min="9220" max="9221" width="0" style="11" hidden="1" customWidth="1"/>
    <col min="9222" max="9472" width="11.42578125" style="11"/>
    <col min="9473" max="9473" width="5.140625" style="11" customWidth="1"/>
    <col min="9474" max="9474" width="62.140625" style="11" bestFit="1" customWidth="1"/>
    <col min="9475" max="9475" width="18.28515625" style="11" customWidth="1"/>
    <col min="9476" max="9477" width="0" style="11" hidden="1" customWidth="1"/>
    <col min="9478" max="9728" width="11.42578125" style="11"/>
    <col min="9729" max="9729" width="5.140625" style="11" customWidth="1"/>
    <col min="9730" max="9730" width="62.140625" style="11" bestFit="1" customWidth="1"/>
    <col min="9731" max="9731" width="18.28515625" style="11" customWidth="1"/>
    <col min="9732" max="9733" width="0" style="11" hidden="1" customWidth="1"/>
    <col min="9734" max="9984" width="11.42578125" style="11"/>
    <col min="9985" max="9985" width="5.140625" style="11" customWidth="1"/>
    <col min="9986" max="9986" width="62.140625" style="11" bestFit="1" customWidth="1"/>
    <col min="9987" max="9987" width="18.28515625" style="11" customWidth="1"/>
    <col min="9988" max="9989" width="0" style="11" hidden="1" customWidth="1"/>
    <col min="9990" max="10240" width="11.42578125" style="11"/>
    <col min="10241" max="10241" width="5.140625" style="11" customWidth="1"/>
    <col min="10242" max="10242" width="62.140625" style="11" bestFit="1" customWidth="1"/>
    <col min="10243" max="10243" width="18.28515625" style="11" customWidth="1"/>
    <col min="10244" max="10245" width="0" style="11" hidden="1" customWidth="1"/>
    <col min="10246" max="10496" width="11.42578125" style="11"/>
    <col min="10497" max="10497" width="5.140625" style="11" customWidth="1"/>
    <col min="10498" max="10498" width="62.140625" style="11" bestFit="1" customWidth="1"/>
    <col min="10499" max="10499" width="18.28515625" style="11" customWidth="1"/>
    <col min="10500" max="10501" width="0" style="11" hidden="1" customWidth="1"/>
    <col min="10502" max="10752" width="11.42578125" style="11"/>
    <col min="10753" max="10753" width="5.140625" style="11" customWidth="1"/>
    <col min="10754" max="10754" width="62.140625" style="11" bestFit="1" customWidth="1"/>
    <col min="10755" max="10755" width="18.28515625" style="11" customWidth="1"/>
    <col min="10756" max="10757" width="0" style="11" hidden="1" customWidth="1"/>
    <col min="10758" max="11008" width="11.42578125" style="11"/>
    <col min="11009" max="11009" width="5.140625" style="11" customWidth="1"/>
    <col min="11010" max="11010" width="62.140625" style="11" bestFit="1" customWidth="1"/>
    <col min="11011" max="11011" width="18.28515625" style="11" customWidth="1"/>
    <col min="11012" max="11013" width="0" style="11" hidden="1" customWidth="1"/>
    <col min="11014" max="11264" width="11.42578125" style="11"/>
    <col min="11265" max="11265" width="5.140625" style="11" customWidth="1"/>
    <col min="11266" max="11266" width="62.140625" style="11" bestFit="1" customWidth="1"/>
    <col min="11267" max="11267" width="18.28515625" style="11" customWidth="1"/>
    <col min="11268" max="11269" width="0" style="11" hidden="1" customWidth="1"/>
    <col min="11270" max="11520" width="11.42578125" style="11"/>
    <col min="11521" max="11521" width="5.140625" style="11" customWidth="1"/>
    <col min="11522" max="11522" width="62.140625" style="11" bestFit="1" customWidth="1"/>
    <col min="11523" max="11523" width="18.28515625" style="11" customWidth="1"/>
    <col min="11524" max="11525" width="0" style="11" hidden="1" customWidth="1"/>
    <col min="11526" max="11776" width="11.42578125" style="11"/>
    <col min="11777" max="11777" width="5.140625" style="11" customWidth="1"/>
    <col min="11778" max="11778" width="62.140625" style="11" bestFit="1" customWidth="1"/>
    <col min="11779" max="11779" width="18.28515625" style="11" customWidth="1"/>
    <col min="11780" max="11781" width="0" style="11" hidden="1" customWidth="1"/>
    <col min="11782" max="12032" width="11.42578125" style="11"/>
    <col min="12033" max="12033" width="5.140625" style="11" customWidth="1"/>
    <col min="12034" max="12034" width="62.140625" style="11" bestFit="1" customWidth="1"/>
    <col min="12035" max="12035" width="18.28515625" style="11" customWidth="1"/>
    <col min="12036" max="12037" width="0" style="11" hidden="1" customWidth="1"/>
    <col min="12038" max="12288" width="11.42578125" style="11"/>
    <col min="12289" max="12289" width="5.140625" style="11" customWidth="1"/>
    <col min="12290" max="12290" width="62.140625" style="11" bestFit="1" customWidth="1"/>
    <col min="12291" max="12291" width="18.28515625" style="11" customWidth="1"/>
    <col min="12292" max="12293" width="0" style="11" hidden="1" customWidth="1"/>
    <col min="12294" max="12544" width="11.42578125" style="11"/>
    <col min="12545" max="12545" width="5.140625" style="11" customWidth="1"/>
    <col min="12546" max="12546" width="62.140625" style="11" bestFit="1" customWidth="1"/>
    <col min="12547" max="12547" width="18.28515625" style="11" customWidth="1"/>
    <col min="12548" max="12549" width="0" style="11" hidden="1" customWidth="1"/>
    <col min="12550" max="12800" width="11.42578125" style="11"/>
    <col min="12801" max="12801" width="5.140625" style="11" customWidth="1"/>
    <col min="12802" max="12802" width="62.140625" style="11" bestFit="1" customWidth="1"/>
    <col min="12803" max="12803" width="18.28515625" style="11" customWidth="1"/>
    <col min="12804" max="12805" width="0" style="11" hidden="1" customWidth="1"/>
    <col min="12806" max="13056" width="11.42578125" style="11"/>
    <col min="13057" max="13057" width="5.140625" style="11" customWidth="1"/>
    <col min="13058" max="13058" width="62.140625" style="11" bestFit="1" customWidth="1"/>
    <col min="13059" max="13059" width="18.28515625" style="11" customWidth="1"/>
    <col min="13060" max="13061" width="0" style="11" hidden="1" customWidth="1"/>
    <col min="13062" max="13312" width="11.42578125" style="11"/>
    <col min="13313" max="13313" width="5.140625" style="11" customWidth="1"/>
    <col min="13314" max="13314" width="62.140625" style="11" bestFit="1" customWidth="1"/>
    <col min="13315" max="13315" width="18.28515625" style="11" customWidth="1"/>
    <col min="13316" max="13317" width="0" style="11" hidden="1" customWidth="1"/>
    <col min="13318" max="13568" width="11.42578125" style="11"/>
    <col min="13569" max="13569" width="5.140625" style="11" customWidth="1"/>
    <col min="13570" max="13570" width="62.140625" style="11" bestFit="1" customWidth="1"/>
    <col min="13571" max="13571" width="18.28515625" style="11" customWidth="1"/>
    <col min="13572" max="13573" width="0" style="11" hidden="1" customWidth="1"/>
    <col min="13574" max="13824" width="11.42578125" style="11"/>
    <col min="13825" max="13825" width="5.140625" style="11" customWidth="1"/>
    <col min="13826" max="13826" width="62.140625" style="11" bestFit="1" customWidth="1"/>
    <col min="13827" max="13827" width="18.28515625" style="11" customWidth="1"/>
    <col min="13828" max="13829" width="0" style="11" hidden="1" customWidth="1"/>
    <col min="13830" max="14080" width="11.42578125" style="11"/>
    <col min="14081" max="14081" width="5.140625" style="11" customWidth="1"/>
    <col min="14082" max="14082" width="62.140625" style="11" bestFit="1" customWidth="1"/>
    <col min="14083" max="14083" width="18.28515625" style="11" customWidth="1"/>
    <col min="14084" max="14085" width="0" style="11" hidden="1" customWidth="1"/>
    <col min="14086" max="14336" width="11.42578125" style="11"/>
    <col min="14337" max="14337" width="5.140625" style="11" customWidth="1"/>
    <col min="14338" max="14338" width="62.140625" style="11" bestFit="1" customWidth="1"/>
    <col min="14339" max="14339" width="18.28515625" style="11" customWidth="1"/>
    <col min="14340" max="14341" width="0" style="11" hidden="1" customWidth="1"/>
    <col min="14342" max="14592" width="11.42578125" style="11"/>
    <col min="14593" max="14593" width="5.140625" style="11" customWidth="1"/>
    <col min="14594" max="14594" width="62.140625" style="11" bestFit="1" customWidth="1"/>
    <col min="14595" max="14595" width="18.28515625" style="11" customWidth="1"/>
    <col min="14596" max="14597" width="0" style="11" hidden="1" customWidth="1"/>
    <col min="14598" max="14848" width="11.42578125" style="11"/>
    <col min="14849" max="14849" width="5.140625" style="11" customWidth="1"/>
    <col min="14850" max="14850" width="62.140625" style="11" bestFit="1" customWidth="1"/>
    <col min="14851" max="14851" width="18.28515625" style="11" customWidth="1"/>
    <col min="14852" max="14853" width="0" style="11" hidden="1" customWidth="1"/>
    <col min="14854" max="15104" width="11.42578125" style="11"/>
    <col min="15105" max="15105" width="5.140625" style="11" customWidth="1"/>
    <col min="15106" max="15106" width="62.140625" style="11" bestFit="1" customWidth="1"/>
    <col min="15107" max="15107" width="18.28515625" style="11" customWidth="1"/>
    <col min="15108" max="15109" width="0" style="11" hidden="1" customWidth="1"/>
    <col min="15110" max="15360" width="11.42578125" style="11"/>
    <col min="15361" max="15361" width="5.140625" style="11" customWidth="1"/>
    <col min="15362" max="15362" width="62.140625" style="11" bestFit="1" customWidth="1"/>
    <col min="15363" max="15363" width="18.28515625" style="11" customWidth="1"/>
    <col min="15364" max="15365" width="0" style="11" hidden="1" customWidth="1"/>
    <col min="15366" max="15616" width="11.42578125" style="11"/>
    <col min="15617" max="15617" width="5.140625" style="11" customWidth="1"/>
    <col min="15618" max="15618" width="62.140625" style="11" bestFit="1" customWidth="1"/>
    <col min="15619" max="15619" width="18.28515625" style="11" customWidth="1"/>
    <col min="15620" max="15621" width="0" style="11" hidden="1" customWidth="1"/>
    <col min="15622" max="15872" width="11.42578125" style="11"/>
    <col min="15873" max="15873" width="5.140625" style="11" customWidth="1"/>
    <col min="15874" max="15874" width="62.140625" style="11" bestFit="1" customWidth="1"/>
    <col min="15875" max="15875" width="18.28515625" style="11" customWidth="1"/>
    <col min="15876" max="15877" width="0" style="11" hidden="1" customWidth="1"/>
    <col min="15878" max="16128" width="11.42578125" style="11"/>
    <col min="16129" max="16129" width="5.140625" style="11" customWidth="1"/>
    <col min="16130" max="16130" width="62.140625" style="11" bestFit="1" customWidth="1"/>
    <col min="16131" max="16131" width="18.28515625" style="11" customWidth="1"/>
    <col min="16132" max="16133" width="0" style="11" hidden="1" customWidth="1"/>
    <col min="16134" max="16384" width="11.42578125" style="11"/>
  </cols>
  <sheetData>
    <row r="1" spans="1:5" ht="15" x14ac:dyDescent="0.3">
      <c r="A1" s="231" t="s">
        <v>0</v>
      </c>
      <c r="B1" s="231"/>
      <c r="C1" s="231"/>
      <c r="D1" s="231"/>
      <c r="E1" s="231"/>
    </row>
    <row r="2" spans="1:5" ht="15" x14ac:dyDescent="0.3">
      <c r="A2" s="231" t="s">
        <v>12</v>
      </c>
      <c r="B2" s="231"/>
      <c r="C2" s="231"/>
      <c r="D2" s="231"/>
      <c r="E2" s="231"/>
    </row>
    <row r="3" spans="1:5" ht="15" x14ac:dyDescent="0.3">
      <c r="A3" s="232" t="s">
        <v>188</v>
      </c>
      <c r="B3" s="232"/>
      <c r="C3" s="232"/>
      <c r="D3" s="232"/>
      <c r="E3" s="232"/>
    </row>
    <row r="4" spans="1:5" ht="60" x14ac:dyDescent="0.2">
      <c r="A4" s="233"/>
      <c r="B4" s="233"/>
      <c r="C4" s="143" t="s">
        <v>189</v>
      </c>
      <c r="D4" s="185" t="s">
        <v>13</v>
      </c>
      <c r="E4" s="185" t="s">
        <v>190</v>
      </c>
    </row>
    <row r="5" spans="1:5" ht="15.75" x14ac:dyDescent="0.25">
      <c r="A5" s="12"/>
      <c r="B5" s="12" t="s">
        <v>15</v>
      </c>
      <c r="C5" s="13">
        <v>110000000</v>
      </c>
      <c r="D5" s="13"/>
      <c r="E5" s="13">
        <f>+C5+D5</f>
        <v>110000000</v>
      </c>
    </row>
    <row r="6" spans="1:5" ht="17.25" thickBot="1" x14ac:dyDescent="0.35">
      <c r="A6" s="14"/>
      <c r="B6" s="15" t="s">
        <v>16</v>
      </c>
      <c r="C6" s="16">
        <f>SUM(C5)</f>
        <v>110000000</v>
      </c>
      <c r="D6" s="16">
        <f>SUM(D5)</f>
        <v>0</v>
      </c>
      <c r="E6" s="16">
        <f>SUM(E5)</f>
        <v>110000000</v>
      </c>
    </row>
    <row r="7" spans="1:5" ht="10.5" customHeight="1" x14ac:dyDescent="0.3">
      <c r="A7" s="17"/>
      <c r="B7" s="18"/>
      <c r="C7" s="19"/>
      <c r="D7" s="20"/>
      <c r="E7" s="20"/>
    </row>
    <row r="8" spans="1:5" ht="45" x14ac:dyDescent="0.3">
      <c r="A8" s="234"/>
      <c r="B8" s="234"/>
      <c r="C8" s="143" t="str">
        <f>+C4</f>
        <v>PRESUPUESTO 2025</v>
      </c>
      <c r="D8" s="185" t="s">
        <v>17</v>
      </c>
      <c r="E8" s="185" t="str">
        <f>+E4</f>
        <v>PRESUPUESTO AJUSTADO 2,025</v>
      </c>
    </row>
    <row r="9" spans="1:5" ht="15.75" x14ac:dyDescent="0.25">
      <c r="A9" s="21" t="s">
        <v>18</v>
      </c>
      <c r="B9" s="22" t="s">
        <v>19</v>
      </c>
      <c r="C9" s="23">
        <v>54637303.259999998</v>
      </c>
      <c r="D9" s="24"/>
      <c r="E9" s="23">
        <f>+C9+D9</f>
        <v>54637303.259999998</v>
      </c>
    </row>
    <row r="10" spans="1:5" ht="16.5" x14ac:dyDescent="0.3">
      <c r="A10" s="25"/>
      <c r="B10" s="26" t="s">
        <v>20</v>
      </c>
      <c r="C10" s="27">
        <f>SUM(C9)</f>
        <v>54637303.259999998</v>
      </c>
      <c r="D10" s="28">
        <f>SUM(D9)</f>
        <v>0</v>
      </c>
      <c r="E10" s="29">
        <f>SUM(E9)</f>
        <v>54637303.259999998</v>
      </c>
    </row>
    <row r="11" spans="1:5" ht="10.5" customHeight="1" x14ac:dyDescent="0.3">
      <c r="A11" s="30"/>
      <c r="B11" s="26"/>
      <c r="C11" s="27"/>
      <c r="D11" s="31"/>
      <c r="E11" s="31"/>
    </row>
    <row r="12" spans="1:5" ht="45" x14ac:dyDescent="0.25">
      <c r="A12" s="32"/>
      <c r="B12" s="32" t="s">
        <v>21</v>
      </c>
      <c r="C12" s="33" t="str">
        <f>+C8</f>
        <v>PRESUPUESTO 2025</v>
      </c>
      <c r="D12" s="186" t="s">
        <v>17</v>
      </c>
      <c r="E12" s="186" t="str">
        <f>+E8</f>
        <v>PRESUPUESTO AJUSTADO 2,025</v>
      </c>
    </row>
    <row r="13" spans="1:5" ht="15.75" x14ac:dyDescent="0.25">
      <c r="A13" s="25">
        <v>111</v>
      </c>
      <c r="B13" s="34" t="s">
        <v>22</v>
      </c>
      <c r="C13" s="35">
        <v>1166000</v>
      </c>
      <c r="D13" s="24"/>
      <c r="E13" s="35">
        <f>+C13+D13</f>
        <v>1166000</v>
      </c>
    </row>
    <row r="14" spans="1:5" ht="15.75" x14ac:dyDescent="0.25">
      <c r="A14" s="25">
        <v>113</v>
      </c>
      <c r="B14" s="34" t="s">
        <v>62</v>
      </c>
      <c r="C14" s="35">
        <v>130075</v>
      </c>
      <c r="D14" s="24"/>
      <c r="E14" s="35">
        <f>+C14+D14</f>
        <v>130075</v>
      </c>
    </row>
    <row r="15" spans="1:5" ht="15.75" x14ac:dyDescent="0.25">
      <c r="A15" s="25">
        <v>122</v>
      </c>
      <c r="B15" s="34" t="s">
        <v>24</v>
      </c>
      <c r="C15" s="35">
        <v>64244.05</v>
      </c>
      <c r="D15" s="24"/>
      <c r="E15" s="35">
        <f t="shared" ref="E15:E34" si="0">+C15+D15</f>
        <v>64244.05</v>
      </c>
    </row>
    <row r="16" spans="1:5" ht="15.75" x14ac:dyDescent="0.25">
      <c r="A16" s="25">
        <v>163</v>
      </c>
      <c r="B16" s="34" t="s">
        <v>25</v>
      </c>
      <c r="C16" s="35">
        <v>1310600.25</v>
      </c>
      <c r="D16" s="24"/>
      <c r="E16" s="35">
        <f t="shared" si="0"/>
        <v>1310600.25</v>
      </c>
    </row>
    <row r="17" spans="1:5" ht="15.75" x14ac:dyDescent="0.25">
      <c r="A17" s="25">
        <v>169</v>
      </c>
      <c r="B17" s="34" t="s">
        <v>171</v>
      </c>
      <c r="C17" s="35">
        <v>66884.600000000006</v>
      </c>
      <c r="D17" s="24"/>
      <c r="E17" s="35">
        <f t="shared" si="0"/>
        <v>66884.600000000006</v>
      </c>
    </row>
    <row r="18" spans="1:5" ht="15.75" x14ac:dyDescent="0.25">
      <c r="A18" s="25">
        <v>171</v>
      </c>
      <c r="B18" s="34" t="s">
        <v>26</v>
      </c>
      <c r="C18" s="35">
        <v>82130</v>
      </c>
      <c r="D18" s="24"/>
      <c r="E18" s="35">
        <f t="shared" si="0"/>
        <v>82130</v>
      </c>
    </row>
    <row r="19" spans="1:5" ht="15.75" x14ac:dyDescent="0.25">
      <c r="A19" s="25">
        <v>174</v>
      </c>
      <c r="B19" s="34" t="s">
        <v>27</v>
      </c>
      <c r="C19" s="35">
        <v>127931</v>
      </c>
      <c r="D19" s="24"/>
      <c r="E19" s="35">
        <f t="shared" si="0"/>
        <v>127931</v>
      </c>
    </row>
    <row r="20" spans="1:5" ht="15.75" x14ac:dyDescent="0.25">
      <c r="A20" s="25">
        <v>197</v>
      </c>
      <c r="B20" s="34" t="s">
        <v>29</v>
      </c>
      <c r="C20" s="36">
        <v>592800</v>
      </c>
      <c r="D20" s="24"/>
      <c r="E20" s="35">
        <f t="shared" si="0"/>
        <v>592800</v>
      </c>
    </row>
    <row r="21" spans="1:5" ht="15.75" x14ac:dyDescent="0.25">
      <c r="A21" s="25">
        <v>199</v>
      </c>
      <c r="B21" s="34" t="s">
        <v>30</v>
      </c>
      <c r="C21" s="35">
        <v>706924.9</v>
      </c>
      <c r="D21" s="24"/>
      <c r="E21" s="35">
        <f t="shared" si="0"/>
        <v>706924.9</v>
      </c>
    </row>
    <row r="22" spans="1:5" ht="15.75" x14ac:dyDescent="0.25">
      <c r="A22" s="25">
        <v>243</v>
      </c>
      <c r="B22" s="34" t="s">
        <v>86</v>
      </c>
      <c r="C22" s="35">
        <v>154711.24</v>
      </c>
      <c r="D22" s="24"/>
      <c r="E22" s="35">
        <f t="shared" si="0"/>
        <v>154711.24</v>
      </c>
    </row>
    <row r="23" spans="1:5" ht="15.75" x14ac:dyDescent="0.25">
      <c r="A23" s="25">
        <v>261</v>
      </c>
      <c r="B23" s="34" t="s">
        <v>33</v>
      </c>
      <c r="C23" s="36">
        <v>836414.94</v>
      </c>
      <c r="D23" s="24"/>
      <c r="E23" s="35">
        <f t="shared" si="0"/>
        <v>836414.94</v>
      </c>
    </row>
    <row r="24" spans="1:5" ht="15.75" x14ac:dyDescent="0.25">
      <c r="A24" s="25">
        <v>262</v>
      </c>
      <c r="B24" s="34" t="s">
        <v>34</v>
      </c>
      <c r="C24" s="35">
        <v>17000</v>
      </c>
      <c r="D24" s="24"/>
      <c r="E24" s="35">
        <f t="shared" si="0"/>
        <v>17000</v>
      </c>
    </row>
    <row r="25" spans="1:5" ht="15.75" x14ac:dyDescent="0.25">
      <c r="A25" s="25">
        <v>266</v>
      </c>
      <c r="B25" s="34" t="s">
        <v>35</v>
      </c>
      <c r="C25" s="36">
        <v>880347.34</v>
      </c>
      <c r="D25" s="24"/>
      <c r="E25" s="35">
        <f t="shared" si="0"/>
        <v>880347.34</v>
      </c>
    </row>
    <row r="26" spans="1:5" ht="15.75" x14ac:dyDescent="0.25">
      <c r="A26" s="25">
        <v>267</v>
      </c>
      <c r="B26" s="34" t="s">
        <v>36</v>
      </c>
      <c r="C26" s="35">
        <v>180000</v>
      </c>
      <c r="D26" s="24"/>
      <c r="E26" s="35">
        <f t="shared" si="0"/>
        <v>180000</v>
      </c>
    </row>
    <row r="27" spans="1:5" ht="15.75" x14ac:dyDescent="0.25">
      <c r="A27" s="25">
        <v>268</v>
      </c>
      <c r="B27" s="34" t="s">
        <v>37</v>
      </c>
      <c r="C27" s="35">
        <v>154389</v>
      </c>
      <c r="D27" s="24"/>
      <c r="E27" s="35">
        <f t="shared" si="0"/>
        <v>154389</v>
      </c>
    </row>
    <row r="28" spans="1:5" ht="15.75" x14ac:dyDescent="0.25">
      <c r="A28" s="25">
        <v>269</v>
      </c>
      <c r="B28" s="37" t="s">
        <v>38</v>
      </c>
      <c r="C28" s="35">
        <v>10000</v>
      </c>
      <c r="D28" s="24"/>
      <c r="E28" s="35">
        <f t="shared" si="0"/>
        <v>10000</v>
      </c>
    </row>
    <row r="29" spans="1:5" ht="15.75" x14ac:dyDescent="0.25">
      <c r="A29" s="25">
        <v>292</v>
      </c>
      <c r="B29" s="34" t="s">
        <v>40</v>
      </c>
      <c r="C29" s="35">
        <v>262316.5</v>
      </c>
      <c r="D29" s="24"/>
      <c r="E29" s="35">
        <f t="shared" si="0"/>
        <v>262316.5</v>
      </c>
    </row>
    <row r="30" spans="1:5" ht="15.75" x14ac:dyDescent="0.25">
      <c r="A30" s="25">
        <v>295</v>
      </c>
      <c r="B30" s="34" t="s">
        <v>41</v>
      </c>
      <c r="C30" s="36">
        <v>32456859.84</v>
      </c>
      <c r="D30" s="24"/>
      <c r="E30" s="35">
        <f t="shared" si="0"/>
        <v>32456859.84</v>
      </c>
    </row>
    <row r="31" spans="1:5" ht="15.75" x14ac:dyDescent="0.25">
      <c r="A31" s="25">
        <v>297</v>
      </c>
      <c r="B31" s="34" t="s">
        <v>42</v>
      </c>
      <c r="C31" s="35">
        <v>45600.32</v>
      </c>
      <c r="D31" s="24"/>
      <c r="E31" s="35">
        <f t="shared" si="0"/>
        <v>45600.32</v>
      </c>
    </row>
    <row r="32" spans="1:5" ht="15.75" x14ac:dyDescent="0.25">
      <c r="A32" s="25">
        <v>298</v>
      </c>
      <c r="B32" s="34" t="s">
        <v>43</v>
      </c>
      <c r="C32" s="35">
        <v>400000</v>
      </c>
      <c r="D32" s="24"/>
      <c r="E32" s="35">
        <f t="shared" si="0"/>
        <v>400000</v>
      </c>
    </row>
    <row r="33" spans="1:5" ht="15.75" x14ac:dyDescent="0.25">
      <c r="A33" s="25">
        <v>299</v>
      </c>
      <c r="B33" s="34" t="s">
        <v>44</v>
      </c>
      <c r="C33" s="35">
        <v>300000</v>
      </c>
      <c r="D33" s="24"/>
      <c r="E33" s="35">
        <f>+C33+D33</f>
        <v>300000</v>
      </c>
    </row>
    <row r="34" spans="1:5" ht="15.75" x14ac:dyDescent="0.25">
      <c r="A34" s="25">
        <v>323</v>
      </c>
      <c r="B34" s="34" t="s">
        <v>45</v>
      </c>
      <c r="C34" s="35">
        <v>15417467.76</v>
      </c>
      <c r="D34" s="24"/>
      <c r="E34" s="35">
        <f t="shared" si="0"/>
        <v>15417467.76</v>
      </c>
    </row>
    <row r="35" spans="1:5" ht="17.25" thickBot="1" x14ac:dyDescent="0.35">
      <c r="A35" s="38"/>
      <c r="B35" s="39" t="s">
        <v>65</v>
      </c>
      <c r="C35" s="40">
        <f>SUM(C13:C34)</f>
        <v>55362696.739999995</v>
      </c>
      <c r="D35" s="16">
        <f>SUM(D13:D34)</f>
        <v>0</v>
      </c>
      <c r="E35" s="16">
        <f>SUM(E13:E34)</f>
        <v>55362696.739999995</v>
      </c>
    </row>
    <row r="36" spans="1:5" ht="16.5" x14ac:dyDescent="0.3">
      <c r="A36" s="22"/>
      <c r="B36" s="26" t="s">
        <v>47</v>
      </c>
      <c r="C36" s="29">
        <f>+C35+C10</f>
        <v>110000000</v>
      </c>
      <c r="D36" s="29">
        <f>+D35+D10</f>
        <v>0</v>
      </c>
      <c r="E36" s="29">
        <f>+E35+E10</f>
        <v>110000000</v>
      </c>
    </row>
    <row r="37" spans="1:5" ht="16.5" x14ac:dyDescent="0.3">
      <c r="A37" s="41"/>
      <c r="B37" s="42"/>
      <c r="C37" s="43"/>
    </row>
    <row r="38" spans="1:5" x14ac:dyDescent="0.25">
      <c r="A38" s="187"/>
    </row>
    <row r="39" spans="1:5" x14ac:dyDescent="0.25">
      <c r="A39" s="187"/>
    </row>
    <row r="40" spans="1:5" x14ac:dyDescent="0.25">
      <c r="C40" s="46"/>
    </row>
    <row r="41" spans="1:5" ht="13.5" customHeight="1" x14ac:dyDescent="0.2">
      <c r="A41" s="230" t="s">
        <v>48</v>
      </c>
      <c r="B41" s="230"/>
      <c r="C41" s="230"/>
    </row>
    <row r="42" spans="1:5" ht="18.75" customHeight="1" x14ac:dyDescent="0.2">
      <c r="A42" s="230" t="s">
        <v>49</v>
      </c>
      <c r="B42" s="230"/>
      <c r="C42" s="230"/>
    </row>
    <row r="43" spans="1:5" ht="18.75" customHeight="1" x14ac:dyDescent="0.2">
      <c r="A43" s="230" t="s">
        <v>5</v>
      </c>
      <c r="B43" s="230"/>
      <c r="C43" s="230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8" right="0.11811023622047245" top="0.11811023622047245" bottom="0.11811023622047245" header="0.11811023622047245" footer="0.11811023622047245"/>
  <pageSetup orientation="portrait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C4B58-DF81-4D78-B9DB-00E88B28CE7C}">
  <dimension ref="A1:E43"/>
  <sheetViews>
    <sheetView workbookViewId="0">
      <selection activeCell="A37" sqref="A37"/>
    </sheetView>
  </sheetViews>
  <sheetFormatPr baseColWidth="10" defaultRowHeight="13.5" x14ac:dyDescent="0.25"/>
  <cols>
    <col min="1" max="1" width="5.140625" style="45" customWidth="1"/>
    <col min="2" max="2" width="62.140625" style="11" bestFit="1" customWidth="1"/>
    <col min="3" max="3" width="18.28515625" style="44" customWidth="1"/>
    <col min="4" max="4" width="14.42578125" style="11" hidden="1" customWidth="1"/>
    <col min="5" max="5" width="16.85546875" style="11" hidden="1" customWidth="1"/>
    <col min="6" max="256" width="11.42578125" style="11"/>
    <col min="257" max="257" width="5.140625" style="11" customWidth="1"/>
    <col min="258" max="258" width="62.140625" style="11" bestFit="1" customWidth="1"/>
    <col min="259" max="259" width="18.28515625" style="11" customWidth="1"/>
    <col min="260" max="261" width="0" style="11" hidden="1" customWidth="1"/>
    <col min="262" max="512" width="11.42578125" style="11"/>
    <col min="513" max="513" width="5.140625" style="11" customWidth="1"/>
    <col min="514" max="514" width="62.140625" style="11" bestFit="1" customWidth="1"/>
    <col min="515" max="515" width="18.28515625" style="11" customWidth="1"/>
    <col min="516" max="517" width="0" style="11" hidden="1" customWidth="1"/>
    <col min="518" max="768" width="11.42578125" style="11"/>
    <col min="769" max="769" width="5.140625" style="11" customWidth="1"/>
    <col min="770" max="770" width="62.140625" style="11" bestFit="1" customWidth="1"/>
    <col min="771" max="771" width="18.28515625" style="11" customWidth="1"/>
    <col min="772" max="773" width="0" style="11" hidden="1" customWidth="1"/>
    <col min="774" max="1024" width="11.42578125" style="11"/>
    <col min="1025" max="1025" width="5.140625" style="11" customWidth="1"/>
    <col min="1026" max="1026" width="62.140625" style="11" bestFit="1" customWidth="1"/>
    <col min="1027" max="1027" width="18.28515625" style="11" customWidth="1"/>
    <col min="1028" max="1029" width="0" style="11" hidden="1" customWidth="1"/>
    <col min="1030" max="1280" width="11.42578125" style="11"/>
    <col min="1281" max="1281" width="5.140625" style="11" customWidth="1"/>
    <col min="1282" max="1282" width="62.140625" style="11" bestFit="1" customWidth="1"/>
    <col min="1283" max="1283" width="18.28515625" style="11" customWidth="1"/>
    <col min="1284" max="1285" width="0" style="11" hidden="1" customWidth="1"/>
    <col min="1286" max="1536" width="11.42578125" style="11"/>
    <col min="1537" max="1537" width="5.140625" style="11" customWidth="1"/>
    <col min="1538" max="1538" width="62.140625" style="11" bestFit="1" customWidth="1"/>
    <col min="1539" max="1539" width="18.28515625" style="11" customWidth="1"/>
    <col min="1540" max="1541" width="0" style="11" hidden="1" customWidth="1"/>
    <col min="1542" max="1792" width="11.42578125" style="11"/>
    <col min="1793" max="1793" width="5.140625" style="11" customWidth="1"/>
    <col min="1794" max="1794" width="62.140625" style="11" bestFit="1" customWidth="1"/>
    <col min="1795" max="1795" width="18.28515625" style="11" customWidth="1"/>
    <col min="1796" max="1797" width="0" style="11" hidden="1" customWidth="1"/>
    <col min="1798" max="2048" width="11.42578125" style="11"/>
    <col min="2049" max="2049" width="5.140625" style="11" customWidth="1"/>
    <col min="2050" max="2050" width="62.140625" style="11" bestFit="1" customWidth="1"/>
    <col min="2051" max="2051" width="18.28515625" style="11" customWidth="1"/>
    <col min="2052" max="2053" width="0" style="11" hidden="1" customWidth="1"/>
    <col min="2054" max="2304" width="11.42578125" style="11"/>
    <col min="2305" max="2305" width="5.140625" style="11" customWidth="1"/>
    <col min="2306" max="2306" width="62.140625" style="11" bestFit="1" customWidth="1"/>
    <col min="2307" max="2307" width="18.28515625" style="11" customWidth="1"/>
    <col min="2308" max="2309" width="0" style="11" hidden="1" customWidth="1"/>
    <col min="2310" max="2560" width="11.42578125" style="11"/>
    <col min="2561" max="2561" width="5.140625" style="11" customWidth="1"/>
    <col min="2562" max="2562" width="62.140625" style="11" bestFit="1" customWidth="1"/>
    <col min="2563" max="2563" width="18.28515625" style="11" customWidth="1"/>
    <col min="2564" max="2565" width="0" style="11" hidden="1" customWidth="1"/>
    <col min="2566" max="2816" width="11.42578125" style="11"/>
    <col min="2817" max="2817" width="5.140625" style="11" customWidth="1"/>
    <col min="2818" max="2818" width="62.140625" style="11" bestFit="1" customWidth="1"/>
    <col min="2819" max="2819" width="18.28515625" style="11" customWidth="1"/>
    <col min="2820" max="2821" width="0" style="11" hidden="1" customWidth="1"/>
    <col min="2822" max="3072" width="11.42578125" style="11"/>
    <col min="3073" max="3073" width="5.140625" style="11" customWidth="1"/>
    <col min="3074" max="3074" width="62.140625" style="11" bestFit="1" customWidth="1"/>
    <col min="3075" max="3075" width="18.28515625" style="11" customWidth="1"/>
    <col min="3076" max="3077" width="0" style="11" hidden="1" customWidth="1"/>
    <col min="3078" max="3328" width="11.42578125" style="11"/>
    <col min="3329" max="3329" width="5.140625" style="11" customWidth="1"/>
    <col min="3330" max="3330" width="62.140625" style="11" bestFit="1" customWidth="1"/>
    <col min="3331" max="3331" width="18.28515625" style="11" customWidth="1"/>
    <col min="3332" max="3333" width="0" style="11" hidden="1" customWidth="1"/>
    <col min="3334" max="3584" width="11.42578125" style="11"/>
    <col min="3585" max="3585" width="5.140625" style="11" customWidth="1"/>
    <col min="3586" max="3586" width="62.140625" style="11" bestFit="1" customWidth="1"/>
    <col min="3587" max="3587" width="18.28515625" style="11" customWidth="1"/>
    <col min="3588" max="3589" width="0" style="11" hidden="1" customWidth="1"/>
    <col min="3590" max="3840" width="11.42578125" style="11"/>
    <col min="3841" max="3841" width="5.140625" style="11" customWidth="1"/>
    <col min="3842" max="3842" width="62.140625" style="11" bestFit="1" customWidth="1"/>
    <col min="3843" max="3843" width="18.28515625" style="11" customWidth="1"/>
    <col min="3844" max="3845" width="0" style="11" hidden="1" customWidth="1"/>
    <col min="3846" max="4096" width="11.42578125" style="11"/>
    <col min="4097" max="4097" width="5.140625" style="11" customWidth="1"/>
    <col min="4098" max="4098" width="62.140625" style="11" bestFit="1" customWidth="1"/>
    <col min="4099" max="4099" width="18.28515625" style="11" customWidth="1"/>
    <col min="4100" max="4101" width="0" style="11" hidden="1" customWidth="1"/>
    <col min="4102" max="4352" width="11.42578125" style="11"/>
    <col min="4353" max="4353" width="5.140625" style="11" customWidth="1"/>
    <col min="4354" max="4354" width="62.140625" style="11" bestFit="1" customWidth="1"/>
    <col min="4355" max="4355" width="18.28515625" style="11" customWidth="1"/>
    <col min="4356" max="4357" width="0" style="11" hidden="1" customWidth="1"/>
    <col min="4358" max="4608" width="11.42578125" style="11"/>
    <col min="4609" max="4609" width="5.140625" style="11" customWidth="1"/>
    <col min="4610" max="4610" width="62.140625" style="11" bestFit="1" customWidth="1"/>
    <col min="4611" max="4611" width="18.28515625" style="11" customWidth="1"/>
    <col min="4612" max="4613" width="0" style="11" hidden="1" customWidth="1"/>
    <col min="4614" max="4864" width="11.42578125" style="11"/>
    <col min="4865" max="4865" width="5.140625" style="11" customWidth="1"/>
    <col min="4866" max="4866" width="62.140625" style="11" bestFit="1" customWidth="1"/>
    <col min="4867" max="4867" width="18.28515625" style="11" customWidth="1"/>
    <col min="4868" max="4869" width="0" style="11" hidden="1" customWidth="1"/>
    <col min="4870" max="5120" width="11.42578125" style="11"/>
    <col min="5121" max="5121" width="5.140625" style="11" customWidth="1"/>
    <col min="5122" max="5122" width="62.140625" style="11" bestFit="1" customWidth="1"/>
    <col min="5123" max="5123" width="18.28515625" style="11" customWidth="1"/>
    <col min="5124" max="5125" width="0" style="11" hidden="1" customWidth="1"/>
    <col min="5126" max="5376" width="11.42578125" style="11"/>
    <col min="5377" max="5377" width="5.140625" style="11" customWidth="1"/>
    <col min="5378" max="5378" width="62.140625" style="11" bestFit="1" customWidth="1"/>
    <col min="5379" max="5379" width="18.28515625" style="11" customWidth="1"/>
    <col min="5380" max="5381" width="0" style="11" hidden="1" customWidth="1"/>
    <col min="5382" max="5632" width="11.42578125" style="11"/>
    <col min="5633" max="5633" width="5.140625" style="11" customWidth="1"/>
    <col min="5634" max="5634" width="62.140625" style="11" bestFit="1" customWidth="1"/>
    <col min="5635" max="5635" width="18.28515625" style="11" customWidth="1"/>
    <col min="5636" max="5637" width="0" style="11" hidden="1" customWidth="1"/>
    <col min="5638" max="5888" width="11.42578125" style="11"/>
    <col min="5889" max="5889" width="5.140625" style="11" customWidth="1"/>
    <col min="5890" max="5890" width="62.140625" style="11" bestFit="1" customWidth="1"/>
    <col min="5891" max="5891" width="18.28515625" style="11" customWidth="1"/>
    <col min="5892" max="5893" width="0" style="11" hidden="1" customWidth="1"/>
    <col min="5894" max="6144" width="11.42578125" style="11"/>
    <col min="6145" max="6145" width="5.140625" style="11" customWidth="1"/>
    <col min="6146" max="6146" width="62.140625" style="11" bestFit="1" customWidth="1"/>
    <col min="6147" max="6147" width="18.28515625" style="11" customWidth="1"/>
    <col min="6148" max="6149" width="0" style="11" hidden="1" customWidth="1"/>
    <col min="6150" max="6400" width="11.42578125" style="11"/>
    <col min="6401" max="6401" width="5.140625" style="11" customWidth="1"/>
    <col min="6402" max="6402" width="62.140625" style="11" bestFit="1" customWidth="1"/>
    <col min="6403" max="6403" width="18.28515625" style="11" customWidth="1"/>
    <col min="6404" max="6405" width="0" style="11" hidden="1" customWidth="1"/>
    <col min="6406" max="6656" width="11.42578125" style="11"/>
    <col min="6657" max="6657" width="5.140625" style="11" customWidth="1"/>
    <col min="6658" max="6658" width="62.140625" style="11" bestFit="1" customWidth="1"/>
    <col min="6659" max="6659" width="18.28515625" style="11" customWidth="1"/>
    <col min="6660" max="6661" width="0" style="11" hidden="1" customWidth="1"/>
    <col min="6662" max="6912" width="11.42578125" style="11"/>
    <col min="6913" max="6913" width="5.140625" style="11" customWidth="1"/>
    <col min="6914" max="6914" width="62.140625" style="11" bestFit="1" customWidth="1"/>
    <col min="6915" max="6915" width="18.28515625" style="11" customWidth="1"/>
    <col min="6916" max="6917" width="0" style="11" hidden="1" customWidth="1"/>
    <col min="6918" max="7168" width="11.42578125" style="11"/>
    <col min="7169" max="7169" width="5.140625" style="11" customWidth="1"/>
    <col min="7170" max="7170" width="62.140625" style="11" bestFit="1" customWidth="1"/>
    <col min="7171" max="7171" width="18.28515625" style="11" customWidth="1"/>
    <col min="7172" max="7173" width="0" style="11" hidden="1" customWidth="1"/>
    <col min="7174" max="7424" width="11.42578125" style="11"/>
    <col min="7425" max="7425" width="5.140625" style="11" customWidth="1"/>
    <col min="7426" max="7426" width="62.140625" style="11" bestFit="1" customWidth="1"/>
    <col min="7427" max="7427" width="18.28515625" style="11" customWidth="1"/>
    <col min="7428" max="7429" width="0" style="11" hidden="1" customWidth="1"/>
    <col min="7430" max="7680" width="11.42578125" style="11"/>
    <col min="7681" max="7681" width="5.140625" style="11" customWidth="1"/>
    <col min="7682" max="7682" width="62.140625" style="11" bestFit="1" customWidth="1"/>
    <col min="7683" max="7683" width="18.28515625" style="11" customWidth="1"/>
    <col min="7684" max="7685" width="0" style="11" hidden="1" customWidth="1"/>
    <col min="7686" max="7936" width="11.42578125" style="11"/>
    <col min="7937" max="7937" width="5.140625" style="11" customWidth="1"/>
    <col min="7938" max="7938" width="62.140625" style="11" bestFit="1" customWidth="1"/>
    <col min="7939" max="7939" width="18.28515625" style="11" customWidth="1"/>
    <col min="7940" max="7941" width="0" style="11" hidden="1" customWidth="1"/>
    <col min="7942" max="8192" width="11.42578125" style="11"/>
    <col min="8193" max="8193" width="5.140625" style="11" customWidth="1"/>
    <col min="8194" max="8194" width="62.140625" style="11" bestFit="1" customWidth="1"/>
    <col min="8195" max="8195" width="18.28515625" style="11" customWidth="1"/>
    <col min="8196" max="8197" width="0" style="11" hidden="1" customWidth="1"/>
    <col min="8198" max="8448" width="11.42578125" style="11"/>
    <col min="8449" max="8449" width="5.140625" style="11" customWidth="1"/>
    <col min="8450" max="8450" width="62.140625" style="11" bestFit="1" customWidth="1"/>
    <col min="8451" max="8451" width="18.28515625" style="11" customWidth="1"/>
    <col min="8452" max="8453" width="0" style="11" hidden="1" customWidth="1"/>
    <col min="8454" max="8704" width="11.42578125" style="11"/>
    <col min="8705" max="8705" width="5.140625" style="11" customWidth="1"/>
    <col min="8706" max="8706" width="62.140625" style="11" bestFit="1" customWidth="1"/>
    <col min="8707" max="8707" width="18.28515625" style="11" customWidth="1"/>
    <col min="8708" max="8709" width="0" style="11" hidden="1" customWidth="1"/>
    <col min="8710" max="8960" width="11.42578125" style="11"/>
    <col min="8961" max="8961" width="5.140625" style="11" customWidth="1"/>
    <col min="8962" max="8962" width="62.140625" style="11" bestFit="1" customWidth="1"/>
    <col min="8963" max="8963" width="18.28515625" style="11" customWidth="1"/>
    <col min="8964" max="8965" width="0" style="11" hidden="1" customWidth="1"/>
    <col min="8966" max="9216" width="11.42578125" style="11"/>
    <col min="9217" max="9217" width="5.140625" style="11" customWidth="1"/>
    <col min="9218" max="9218" width="62.140625" style="11" bestFit="1" customWidth="1"/>
    <col min="9219" max="9219" width="18.28515625" style="11" customWidth="1"/>
    <col min="9220" max="9221" width="0" style="11" hidden="1" customWidth="1"/>
    <col min="9222" max="9472" width="11.42578125" style="11"/>
    <col min="9473" max="9473" width="5.140625" style="11" customWidth="1"/>
    <col min="9474" max="9474" width="62.140625" style="11" bestFit="1" customWidth="1"/>
    <col min="9475" max="9475" width="18.28515625" style="11" customWidth="1"/>
    <col min="9476" max="9477" width="0" style="11" hidden="1" customWidth="1"/>
    <col min="9478" max="9728" width="11.42578125" style="11"/>
    <col min="9729" max="9729" width="5.140625" style="11" customWidth="1"/>
    <col min="9730" max="9730" width="62.140625" style="11" bestFit="1" customWidth="1"/>
    <col min="9731" max="9731" width="18.28515625" style="11" customWidth="1"/>
    <col min="9732" max="9733" width="0" style="11" hidden="1" customWidth="1"/>
    <col min="9734" max="9984" width="11.42578125" style="11"/>
    <col min="9985" max="9985" width="5.140625" style="11" customWidth="1"/>
    <col min="9986" max="9986" width="62.140625" style="11" bestFit="1" customWidth="1"/>
    <col min="9987" max="9987" width="18.28515625" style="11" customWidth="1"/>
    <col min="9988" max="9989" width="0" style="11" hidden="1" customWidth="1"/>
    <col min="9990" max="10240" width="11.42578125" style="11"/>
    <col min="10241" max="10241" width="5.140625" style="11" customWidth="1"/>
    <col min="10242" max="10242" width="62.140625" style="11" bestFit="1" customWidth="1"/>
    <col min="10243" max="10243" width="18.28515625" style="11" customWidth="1"/>
    <col min="10244" max="10245" width="0" style="11" hidden="1" customWidth="1"/>
    <col min="10246" max="10496" width="11.42578125" style="11"/>
    <col min="10497" max="10497" width="5.140625" style="11" customWidth="1"/>
    <col min="10498" max="10498" width="62.140625" style="11" bestFit="1" customWidth="1"/>
    <col min="10499" max="10499" width="18.28515625" style="11" customWidth="1"/>
    <col min="10500" max="10501" width="0" style="11" hidden="1" customWidth="1"/>
    <col min="10502" max="10752" width="11.42578125" style="11"/>
    <col min="10753" max="10753" width="5.140625" style="11" customWidth="1"/>
    <col min="10754" max="10754" width="62.140625" style="11" bestFit="1" customWidth="1"/>
    <col min="10755" max="10755" width="18.28515625" style="11" customWidth="1"/>
    <col min="10756" max="10757" width="0" style="11" hidden="1" customWidth="1"/>
    <col min="10758" max="11008" width="11.42578125" style="11"/>
    <col min="11009" max="11009" width="5.140625" style="11" customWidth="1"/>
    <col min="11010" max="11010" width="62.140625" style="11" bestFit="1" customWidth="1"/>
    <col min="11011" max="11011" width="18.28515625" style="11" customWidth="1"/>
    <col min="11012" max="11013" width="0" style="11" hidden="1" customWidth="1"/>
    <col min="11014" max="11264" width="11.42578125" style="11"/>
    <col min="11265" max="11265" width="5.140625" style="11" customWidth="1"/>
    <col min="11266" max="11266" width="62.140625" style="11" bestFit="1" customWidth="1"/>
    <col min="11267" max="11267" width="18.28515625" style="11" customWidth="1"/>
    <col min="11268" max="11269" width="0" style="11" hidden="1" customWidth="1"/>
    <col min="11270" max="11520" width="11.42578125" style="11"/>
    <col min="11521" max="11521" width="5.140625" style="11" customWidth="1"/>
    <col min="11522" max="11522" width="62.140625" style="11" bestFit="1" customWidth="1"/>
    <col min="11523" max="11523" width="18.28515625" style="11" customWidth="1"/>
    <col min="11524" max="11525" width="0" style="11" hidden="1" customWidth="1"/>
    <col min="11526" max="11776" width="11.42578125" style="11"/>
    <col min="11777" max="11777" width="5.140625" style="11" customWidth="1"/>
    <col min="11778" max="11778" width="62.140625" style="11" bestFit="1" customWidth="1"/>
    <col min="11779" max="11779" width="18.28515625" style="11" customWidth="1"/>
    <col min="11780" max="11781" width="0" style="11" hidden="1" customWidth="1"/>
    <col min="11782" max="12032" width="11.42578125" style="11"/>
    <col min="12033" max="12033" width="5.140625" style="11" customWidth="1"/>
    <col min="12034" max="12034" width="62.140625" style="11" bestFit="1" customWidth="1"/>
    <col min="12035" max="12035" width="18.28515625" style="11" customWidth="1"/>
    <col min="12036" max="12037" width="0" style="11" hidden="1" customWidth="1"/>
    <col min="12038" max="12288" width="11.42578125" style="11"/>
    <col min="12289" max="12289" width="5.140625" style="11" customWidth="1"/>
    <col min="12290" max="12290" width="62.140625" style="11" bestFit="1" customWidth="1"/>
    <col min="12291" max="12291" width="18.28515625" style="11" customWidth="1"/>
    <col min="12292" max="12293" width="0" style="11" hidden="1" customWidth="1"/>
    <col min="12294" max="12544" width="11.42578125" style="11"/>
    <col min="12545" max="12545" width="5.140625" style="11" customWidth="1"/>
    <col min="12546" max="12546" width="62.140625" style="11" bestFit="1" customWidth="1"/>
    <col min="12547" max="12547" width="18.28515625" style="11" customWidth="1"/>
    <col min="12548" max="12549" width="0" style="11" hidden="1" customWidth="1"/>
    <col min="12550" max="12800" width="11.42578125" style="11"/>
    <col min="12801" max="12801" width="5.140625" style="11" customWidth="1"/>
    <col min="12802" max="12802" width="62.140625" style="11" bestFit="1" customWidth="1"/>
    <col min="12803" max="12803" width="18.28515625" style="11" customWidth="1"/>
    <col min="12804" max="12805" width="0" style="11" hidden="1" customWidth="1"/>
    <col min="12806" max="13056" width="11.42578125" style="11"/>
    <col min="13057" max="13057" width="5.140625" style="11" customWidth="1"/>
    <col min="13058" max="13058" width="62.140625" style="11" bestFit="1" customWidth="1"/>
    <col min="13059" max="13059" width="18.28515625" style="11" customWidth="1"/>
    <col min="13060" max="13061" width="0" style="11" hidden="1" customWidth="1"/>
    <col min="13062" max="13312" width="11.42578125" style="11"/>
    <col min="13313" max="13313" width="5.140625" style="11" customWidth="1"/>
    <col min="13314" max="13314" width="62.140625" style="11" bestFit="1" customWidth="1"/>
    <col min="13315" max="13315" width="18.28515625" style="11" customWidth="1"/>
    <col min="13316" max="13317" width="0" style="11" hidden="1" customWidth="1"/>
    <col min="13318" max="13568" width="11.42578125" style="11"/>
    <col min="13569" max="13569" width="5.140625" style="11" customWidth="1"/>
    <col min="13570" max="13570" width="62.140625" style="11" bestFit="1" customWidth="1"/>
    <col min="13571" max="13571" width="18.28515625" style="11" customWidth="1"/>
    <col min="13572" max="13573" width="0" style="11" hidden="1" customWidth="1"/>
    <col min="13574" max="13824" width="11.42578125" style="11"/>
    <col min="13825" max="13825" width="5.140625" style="11" customWidth="1"/>
    <col min="13826" max="13826" width="62.140625" style="11" bestFit="1" customWidth="1"/>
    <col min="13827" max="13827" width="18.28515625" style="11" customWidth="1"/>
    <col min="13828" max="13829" width="0" style="11" hidden="1" customWidth="1"/>
    <col min="13830" max="14080" width="11.42578125" style="11"/>
    <col min="14081" max="14081" width="5.140625" style="11" customWidth="1"/>
    <col min="14082" max="14082" width="62.140625" style="11" bestFit="1" customWidth="1"/>
    <col min="14083" max="14083" width="18.28515625" style="11" customWidth="1"/>
    <col min="14084" max="14085" width="0" style="11" hidden="1" customWidth="1"/>
    <col min="14086" max="14336" width="11.42578125" style="11"/>
    <col min="14337" max="14337" width="5.140625" style="11" customWidth="1"/>
    <col min="14338" max="14338" width="62.140625" style="11" bestFit="1" customWidth="1"/>
    <col min="14339" max="14339" width="18.28515625" style="11" customWidth="1"/>
    <col min="14340" max="14341" width="0" style="11" hidden="1" customWidth="1"/>
    <col min="14342" max="14592" width="11.42578125" style="11"/>
    <col min="14593" max="14593" width="5.140625" style="11" customWidth="1"/>
    <col min="14594" max="14594" width="62.140625" style="11" bestFit="1" customWidth="1"/>
    <col min="14595" max="14595" width="18.28515625" style="11" customWidth="1"/>
    <col min="14596" max="14597" width="0" style="11" hidden="1" customWidth="1"/>
    <col min="14598" max="14848" width="11.42578125" style="11"/>
    <col min="14849" max="14849" width="5.140625" style="11" customWidth="1"/>
    <col min="14850" max="14850" width="62.140625" style="11" bestFit="1" customWidth="1"/>
    <col min="14851" max="14851" width="18.28515625" style="11" customWidth="1"/>
    <col min="14852" max="14853" width="0" style="11" hidden="1" customWidth="1"/>
    <col min="14854" max="15104" width="11.42578125" style="11"/>
    <col min="15105" max="15105" width="5.140625" style="11" customWidth="1"/>
    <col min="15106" max="15106" width="62.140625" style="11" bestFit="1" customWidth="1"/>
    <col min="15107" max="15107" width="18.28515625" style="11" customWidth="1"/>
    <col min="15108" max="15109" width="0" style="11" hidden="1" customWidth="1"/>
    <col min="15110" max="15360" width="11.42578125" style="11"/>
    <col min="15361" max="15361" width="5.140625" style="11" customWidth="1"/>
    <col min="15362" max="15362" width="62.140625" style="11" bestFit="1" customWidth="1"/>
    <col min="15363" max="15363" width="18.28515625" style="11" customWidth="1"/>
    <col min="15364" max="15365" width="0" style="11" hidden="1" customWidth="1"/>
    <col min="15366" max="15616" width="11.42578125" style="11"/>
    <col min="15617" max="15617" width="5.140625" style="11" customWidth="1"/>
    <col min="15618" max="15618" width="62.140625" style="11" bestFit="1" customWidth="1"/>
    <col min="15619" max="15619" width="18.28515625" style="11" customWidth="1"/>
    <col min="15620" max="15621" width="0" style="11" hidden="1" customWidth="1"/>
    <col min="15622" max="15872" width="11.42578125" style="11"/>
    <col min="15873" max="15873" width="5.140625" style="11" customWidth="1"/>
    <col min="15874" max="15874" width="62.140625" style="11" bestFit="1" customWidth="1"/>
    <col min="15875" max="15875" width="18.28515625" style="11" customWidth="1"/>
    <col min="15876" max="15877" width="0" style="11" hidden="1" customWidth="1"/>
    <col min="15878" max="16128" width="11.42578125" style="11"/>
    <col min="16129" max="16129" width="5.140625" style="11" customWidth="1"/>
    <col min="16130" max="16130" width="62.140625" style="11" bestFit="1" customWidth="1"/>
    <col min="16131" max="16131" width="18.28515625" style="11" customWidth="1"/>
    <col min="16132" max="16133" width="0" style="11" hidden="1" customWidth="1"/>
    <col min="16134" max="16384" width="11.42578125" style="11"/>
  </cols>
  <sheetData>
    <row r="1" spans="1:5" ht="15" x14ac:dyDescent="0.3">
      <c r="A1" s="231" t="s">
        <v>0</v>
      </c>
      <c r="B1" s="231"/>
      <c r="C1" s="231"/>
      <c r="D1" s="231"/>
      <c r="E1" s="231"/>
    </row>
    <row r="2" spans="1:5" ht="15" x14ac:dyDescent="0.3">
      <c r="A2" s="231" t="s">
        <v>12</v>
      </c>
      <c r="B2" s="231"/>
      <c r="C2" s="231"/>
      <c r="D2" s="231"/>
      <c r="E2" s="231"/>
    </row>
    <row r="3" spans="1:5" ht="15" x14ac:dyDescent="0.3">
      <c r="A3" s="232" t="s">
        <v>188</v>
      </c>
      <c r="B3" s="232"/>
      <c r="C3" s="232"/>
      <c r="D3" s="232"/>
      <c r="E3" s="232"/>
    </row>
    <row r="4" spans="1:5" ht="60" x14ac:dyDescent="0.2">
      <c r="A4" s="233"/>
      <c r="B4" s="233"/>
      <c r="C4" s="143" t="s">
        <v>189</v>
      </c>
      <c r="D4" s="185" t="s">
        <v>13</v>
      </c>
      <c r="E4" s="185" t="s">
        <v>190</v>
      </c>
    </row>
    <row r="5" spans="1:5" ht="15.75" x14ac:dyDescent="0.25">
      <c r="A5" s="12"/>
      <c r="B5" s="12" t="s">
        <v>15</v>
      </c>
      <c r="C5" s="13">
        <v>110000000</v>
      </c>
      <c r="D5" s="13"/>
      <c r="E5" s="13">
        <f>+C5+D5</f>
        <v>110000000</v>
      </c>
    </row>
    <row r="6" spans="1:5" ht="17.25" thickBot="1" x14ac:dyDescent="0.35">
      <c r="A6" s="14"/>
      <c r="B6" s="15" t="s">
        <v>16</v>
      </c>
      <c r="C6" s="16">
        <f>SUM(C5)</f>
        <v>110000000</v>
      </c>
      <c r="D6" s="16">
        <f>SUM(D5)</f>
        <v>0</v>
      </c>
      <c r="E6" s="16">
        <f>SUM(E5)</f>
        <v>110000000</v>
      </c>
    </row>
    <row r="7" spans="1:5" ht="10.5" customHeight="1" x14ac:dyDescent="0.3">
      <c r="A7" s="17"/>
      <c r="B7" s="18"/>
      <c r="C7" s="19"/>
      <c r="D7" s="20"/>
      <c r="E7" s="20"/>
    </row>
    <row r="8" spans="1:5" ht="45" x14ac:dyDescent="0.3">
      <c r="A8" s="234"/>
      <c r="B8" s="234"/>
      <c r="C8" s="143" t="str">
        <f>+C4</f>
        <v>PRESUPUESTO 2025</v>
      </c>
      <c r="D8" s="185" t="s">
        <v>17</v>
      </c>
      <c r="E8" s="185" t="str">
        <f>+E4</f>
        <v>PRESUPUESTO AJUSTADO 2,025</v>
      </c>
    </row>
    <row r="9" spans="1:5" ht="15.75" x14ac:dyDescent="0.25">
      <c r="A9" s="21" t="s">
        <v>18</v>
      </c>
      <c r="B9" s="22" t="s">
        <v>19</v>
      </c>
      <c r="C9" s="23">
        <v>54637303.259999998</v>
      </c>
      <c r="D9" s="24"/>
      <c r="E9" s="23">
        <f>+C9+D9</f>
        <v>54637303.259999998</v>
      </c>
    </row>
    <row r="10" spans="1:5" ht="16.5" x14ac:dyDescent="0.3">
      <c r="A10" s="25"/>
      <c r="B10" s="26" t="s">
        <v>20</v>
      </c>
      <c r="C10" s="27">
        <f>SUM(C9)</f>
        <v>54637303.259999998</v>
      </c>
      <c r="D10" s="28">
        <f>SUM(D9)</f>
        <v>0</v>
      </c>
      <c r="E10" s="29">
        <f>SUM(E9)</f>
        <v>54637303.259999998</v>
      </c>
    </row>
    <row r="11" spans="1:5" ht="10.5" customHeight="1" x14ac:dyDescent="0.3">
      <c r="A11" s="30"/>
      <c r="B11" s="26"/>
      <c r="C11" s="27"/>
      <c r="D11" s="31"/>
      <c r="E11" s="31"/>
    </row>
    <row r="12" spans="1:5" ht="45" x14ac:dyDescent="0.25">
      <c r="A12" s="32"/>
      <c r="B12" s="32" t="s">
        <v>21</v>
      </c>
      <c r="C12" s="33" t="str">
        <f>+C8</f>
        <v>PRESUPUESTO 2025</v>
      </c>
      <c r="D12" s="186" t="s">
        <v>17</v>
      </c>
      <c r="E12" s="186" t="str">
        <f>+E8</f>
        <v>PRESUPUESTO AJUSTADO 2,025</v>
      </c>
    </row>
    <row r="13" spans="1:5" ht="15.75" x14ac:dyDescent="0.25">
      <c r="A13" s="25">
        <v>111</v>
      </c>
      <c r="B13" s="34" t="s">
        <v>22</v>
      </c>
      <c r="C13" s="35">
        <v>1166000</v>
      </c>
      <c r="D13" s="24"/>
      <c r="E13" s="35">
        <f>+C13+D13</f>
        <v>1166000</v>
      </c>
    </row>
    <row r="14" spans="1:5" ht="15.75" x14ac:dyDescent="0.25">
      <c r="A14" s="25">
        <v>113</v>
      </c>
      <c r="B14" s="34" t="s">
        <v>62</v>
      </c>
      <c r="C14" s="35">
        <v>130075</v>
      </c>
      <c r="D14" s="24"/>
      <c r="E14" s="35">
        <f>+C14+D14</f>
        <v>130075</v>
      </c>
    </row>
    <row r="15" spans="1:5" ht="15.75" x14ac:dyDescent="0.25">
      <c r="A15" s="25">
        <v>122</v>
      </c>
      <c r="B15" s="34" t="s">
        <v>24</v>
      </c>
      <c r="C15" s="35">
        <v>64244.05</v>
      </c>
      <c r="D15" s="24"/>
      <c r="E15" s="35">
        <f t="shared" ref="E15:E34" si="0">+C15+D15</f>
        <v>64244.05</v>
      </c>
    </row>
    <row r="16" spans="1:5" ht="15.75" x14ac:dyDescent="0.25">
      <c r="A16" s="25">
        <v>163</v>
      </c>
      <c r="B16" s="34" t="s">
        <v>25</v>
      </c>
      <c r="C16" s="35">
        <v>1310600.25</v>
      </c>
      <c r="D16" s="24"/>
      <c r="E16" s="35">
        <f t="shared" si="0"/>
        <v>1310600.25</v>
      </c>
    </row>
    <row r="17" spans="1:5" ht="15.75" x14ac:dyDescent="0.25">
      <c r="A17" s="25">
        <v>169</v>
      </c>
      <c r="B17" s="34" t="s">
        <v>171</v>
      </c>
      <c r="C17" s="35">
        <v>66884.600000000006</v>
      </c>
      <c r="D17" s="24"/>
      <c r="E17" s="35">
        <f t="shared" si="0"/>
        <v>66884.600000000006</v>
      </c>
    </row>
    <row r="18" spans="1:5" ht="15.75" x14ac:dyDescent="0.25">
      <c r="A18" s="25">
        <v>171</v>
      </c>
      <c r="B18" s="34" t="s">
        <v>26</v>
      </c>
      <c r="C18" s="35">
        <v>82130</v>
      </c>
      <c r="D18" s="24"/>
      <c r="E18" s="35">
        <f t="shared" si="0"/>
        <v>82130</v>
      </c>
    </row>
    <row r="19" spans="1:5" ht="15.75" x14ac:dyDescent="0.25">
      <c r="A19" s="25">
        <v>174</v>
      </c>
      <c r="B19" s="34" t="s">
        <v>27</v>
      </c>
      <c r="C19" s="35">
        <v>127931</v>
      </c>
      <c r="D19" s="24"/>
      <c r="E19" s="35">
        <f t="shared" si="0"/>
        <v>127931</v>
      </c>
    </row>
    <row r="20" spans="1:5" ht="15.75" x14ac:dyDescent="0.25">
      <c r="A20" s="25">
        <v>197</v>
      </c>
      <c r="B20" s="34" t="s">
        <v>29</v>
      </c>
      <c r="C20" s="36">
        <v>592800</v>
      </c>
      <c r="D20" s="24"/>
      <c r="E20" s="35">
        <f t="shared" si="0"/>
        <v>592800</v>
      </c>
    </row>
    <row r="21" spans="1:5" ht="15.75" x14ac:dyDescent="0.25">
      <c r="A21" s="25">
        <v>199</v>
      </c>
      <c r="B21" s="34" t="s">
        <v>30</v>
      </c>
      <c r="C21" s="35">
        <v>706924.9</v>
      </c>
      <c r="D21" s="24"/>
      <c r="E21" s="35">
        <f t="shared" si="0"/>
        <v>706924.9</v>
      </c>
    </row>
    <row r="22" spans="1:5" ht="15.75" x14ac:dyDescent="0.25">
      <c r="A22" s="25">
        <v>243</v>
      </c>
      <c r="B22" s="34" t="s">
        <v>86</v>
      </c>
      <c r="C22" s="35">
        <v>154711.24</v>
      </c>
      <c r="D22" s="24"/>
      <c r="E22" s="35">
        <f t="shared" si="0"/>
        <v>154711.24</v>
      </c>
    </row>
    <row r="23" spans="1:5" ht="15.75" x14ac:dyDescent="0.25">
      <c r="A23" s="25">
        <v>261</v>
      </c>
      <c r="B23" s="34" t="s">
        <v>33</v>
      </c>
      <c r="C23" s="36">
        <v>836414.94</v>
      </c>
      <c r="D23" s="24"/>
      <c r="E23" s="35">
        <f t="shared" si="0"/>
        <v>836414.94</v>
      </c>
    </row>
    <row r="24" spans="1:5" ht="15.75" x14ac:dyDescent="0.25">
      <c r="A24" s="25">
        <v>262</v>
      </c>
      <c r="B24" s="34" t="s">
        <v>34</v>
      </c>
      <c r="C24" s="35">
        <v>17000</v>
      </c>
      <c r="D24" s="24"/>
      <c r="E24" s="35">
        <f t="shared" si="0"/>
        <v>17000</v>
      </c>
    </row>
    <row r="25" spans="1:5" ht="15.75" x14ac:dyDescent="0.25">
      <c r="A25" s="25">
        <v>266</v>
      </c>
      <c r="B25" s="34" t="s">
        <v>35</v>
      </c>
      <c r="C25" s="36">
        <v>880347.34</v>
      </c>
      <c r="D25" s="24"/>
      <c r="E25" s="35">
        <f t="shared" si="0"/>
        <v>880347.34</v>
      </c>
    </row>
    <row r="26" spans="1:5" ht="15.75" x14ac:dyDescent="0.25">
      <c r="A26" s="25">
        <v>267</v>
      </c>
      <c r="B26" s="34" t="s">
        <v>36</v>
      </c>
      <c r="C26" s="35">
        <v>180000</v>
      </c>
      <c r="D26" s="24"/>
      <c r="E26" s="35">
        <f t="shared" si="0"/>
        <v>180000</v>
      </c>
    </row>
    <row r="27" spans="1:5" ht="15.75" x14ac:dyDescent="0.25">
      <c r="A27" s="25">
        <v>268</v>
      </c>
      <c r="B27" s="34" t="s">
        <v>37</v>
      </c>
      <c r="C27" s="35">
        <v>154389</v>
      </c>
      <c r="D27" s="24"/>
      <c r="E27" s="35">
        <f t="shared" si="0"/>
        <v>154389</v>
      </c>
    </row>
    <row r="28" spans="1:5" ht="15.75" x14ac:dyDescent="0.25">
      <c r="A28" s="25">
        <v>269</v>
      </c>
      <c r="B28" s="37" t="s">
        <v>38</v>
      </c>
      <c r="C28" s="35">
        <v>10000</v>
      </c>
      <c r="D28" s="24"/>
      <c r="E28" s="35">
        <f t="shared" si="0"/>
        <v>10000</v>
      </c>
    </row>
    <row r="29" spans="1:5" ht="15.75" x14ac:dyDescent="0.25">
      <c r="A29" s="25">
        <v>292</v>
      </c>
      <c r="B29" s="34" t="s">
        <v>40</v>
      </c>
      <c r="C29" s="35">
        <v>262316.5</v>
      </c>
      <c r="D29" s="24"/>
      <c r="E29" s="35">
        <f t="shared" si="0"/>
        <v>262316.5</v>
      </c>
    </row>
    <row r="30" spans="1:5" ht="15.75" x14ac:dyDescent="0.25">
      <c r="A30" s="25">
        <v>295</v>
      </c>
      <c r="B30" s="34" t="s">
        <v>41</v>
      </c>
      <c r="C30" s="36">
        <v>32456859.84</v>
      </c>
      <c r="D30" s="24"/>
      <c r="E30" s="35">
        <f t="shared" si="0"/>
        <v>32456859.84</v>
      </c>
    </row>
    <row r="31" spans="1:5" ht="15.75" x14ac:dyDescent="0.25">
      <c r="A31" s="25">
        <v>297</v>
      </c>
      <c r="B31" s="34" t="s">
        <v>42</v>
      </c>
      <c r="C31" s="35">
        <v>45600.32</v>
      </c>
      <c r="D31" s="24"/>
      <c r="E31" s="35">
        <f t="shared" si="0"/>
        <v>45600.32</v>
      </c>
    </row>
    <row r="32" spans="1:5" ht="15.75" x14ac:dyDescent="0.25">
      <c r="A32" s="25">
        <v>298</v>
      </c>
      <c r="B32" s="34" t="s">
        <v>43</v>
      </c>
      <c r="C32" s="35">
        <v>400000</v>
      </c>
      <c r="D32" s="24"/>
      <c r="E32" s="35">
        <f t="shared" si="0"/>
        <v>400000</v>
      </c>
    </row>
    <row r="33" spans="1:5" ht="15.75" x14ac:dyDescent="0.25">
      <c r="A33" s="25">
        <v>299</v>
      </c>
      <c r="B33" s="34" t="s">
        <v>44</v>
      </c>
      <c r="C33" s="35">
        <v>300000</v>
      </c>
      <c r="D33" s="24"/>
      <c r="E33" s="35">
        <f>+C33+D33</f>
        <v>300000</v>
      </c>
    </row>
    <row r="34" spans="1:5" ht="15.75" x14ac:dyDescent="0.25">
      <c r="A34" s="25">
        <v>323</v>
      </c>
      <c r="B34" s="34" t="s">
        <v>45</v>
      </c>
      <c r="C34" s="35">
        <v>15417467.76</v>
      </c>
      <c r="D34" s="24"/>
      <c r="E34" s="35">
        <f t="shared" si="0"/>
        <v>15417467.76</v>
      </c>
    </row>
    <row r="35" spans="1:5" ht="17.25" thickBot="1" x14ac:dyDescent="0.35">
      <c r="A35" s="38"/>
      <c r="B35" s="39" t="s">
        <v>65</v>
      </c>
      <c r="C35" s="40">
        <f>SUM(C13:C34)</f>
        <v>55362696.739999995</v>
      </c>
      <c r="D35" s="16">
        <f>SUM(D13:D34)</f>
        <v>0</v>
      </c>
      <c r="E35" s="16">
        <f>SUM(E13:E34)</f>
        <v>55362696.739999995</v>
      </c>
    </row>
    <row r="36" spans="1:5" ht="16.5" x14ac:dyDescent="0.3">
      <c r="A36" s="22"/>
      <c r="B36" s="26" t="s">
        <v>47</v>
      </c>
      <c r="C36" s="29">
        <f>+C35+C10</f>
        <v>110000000</v>
      </c>
      <c r="D36" s="29">
        <f>+D35+D10</f>
        <v>0</v>
      </c>
      <c r="E36" s="29">
        <f>+E35+E10</f>
        <v>110000000</v>
      </c>
    </row>
    <row r="37" spans="1:5" ht="16.5" x14ac:dyDescent="0.3">
      <c r="A37" s="41"/>
      <c r="B37" s="42"/>
      <c r="C37" s="43"/>
    </row>
    <row r="38" spans="1:5" x14ac:dyDescent="0.25">
      <c r="A38" s="187"/>
    </row>
    <row r="39" spans="1:5" x14ac:dyDescent="0.25">
      <c r="A39" s="187"/>
    </row>
    <row r="40" spans="1:5" x14ac:dyDescent="0.25">
      <c r="C40" s="46"/>
    </row>
    <row r="41" spans="1:5" ht="13.5" customHeight="1" x14ac:dyDescent="0.2">
      <c r="A41" s="230" t="s">
        <v>48</v>
      </c>
      <c r="B41" s="230"/>
      <c r="C41" s="230"/>
    </row>
    <row r="42" spans="1:5" ht="18.75" customHeight="1" x14ac:dyDescent="0.2">
      <c r="A42" s="230" t="s">
        <v>49</v>
      </c>
      <c r="B42" s="230"/>
      <c r="C42" s="230"/>
    </row>
    <row r="43" spans="1:5" ht="18.75" customHeight="1" x14ac:dyDescent="0.2">
      <c r="A43" s="230" t="s">
        <v>5</v>
      </c>
      <c r="B43" s="230"/>
      <c r="C43" s="230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8" right="0.11811023622047245" top="0.11811023622047245" bottom="0.11811023622047245" header="0.11811023622047245" footer="0.11811023622047245"/>
  <pageSetup orientation="portrait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58630-6794-44F8-921D-682874D2511F}">
  <dimension ref="A1:E43"/>
  <sheetViews>
    <sheetView topLeftCell="A35" workbookViewId="0">
      <selection activeCell="A44" sqref="A44"/>
    </sheetView>
  </sheetViews>
  <sheetFormatPr baseColWidth="10" defaultRowHeight="13.5" x14ac:dyDescent="0.25"/>
  <cols>
    <col min="1" max="1" width="5.140625" style="45" customWidth="1"/>
    <col min="2" max="2" width="62.140625" style="11" bestFit="1" customWidth="1"/>
    <col min="3" max="3" width="18.28515625" style="44" customWidth="1"/>
    <col min="4" max="4" width="14.42578125" style="11" hidden="1" customWidth="1"/>
    <col min="5" max="5" width="16.85546875" style="11" hidden="1" customWidth="1"/>
    <col min="6" max="256" width="11.42578125" style="11"/>
    <col min="257" max="257" width="5.140625" style="11" customWidth="1"/>
    <col min="258" max="258" width="62.140625" style="11" bestFit="1" customWidth="1"/>
    <col min="259" max="259" width="18.28515625" style="11" customWidth="1"/>
    <col min="260" max="261" width="0" style="11" hidden="1" customWidth="1"/>
    <col min="262" max="512" width="11.42578125" style="11"/>
    <col min="513" max="513" width="5.140625" style="11" customWidth="1"/>
    <col min="514" max="514" width="62.140625" style="11" bestFit="1" customWidth="1"/>
    <col min="515" max="515" width="18.28515625" style="11" customWidth="1"/>
    <col min="516" max="517" width="0" style="11" hidden="1" customWidth="1"/>
    <col min="518" max="768" width="11.42578125" style="11"/>
    <col min="769" max="769" width="5.140625" style="11" customWidth="1"/>
    <col min="770" max="770" width="62.140625" style="11" bestFit="1" customWidth="1"/>
    <col min="771" max="771" width="18.28515625" style="11" customWidth="1"/>
    <col min="772" max="773" width="0" style="11" hidden="1" customWidth="1"/>
    <col min="774" max="1024" width="11.42578125" style="11"/>
    <col min="1025" max="1025" width="5.140625" style="11" customWidth="1"/>
    <col min="1026" max="1026" width="62.140625" style="11" bestFit="1" customWidth="1"/>
    <col min="1027" max="1027" width="18.28515625" style="11" customWidth="1"/>
    <col min="1028" max="1029" width="0" style="11" hidden="1" customWidth="1"/>
    <col min="1030" max="1280" width="11.42578125" style="11"/>
    <col min="1281" max="1281" width="5.140625" style="11" customWidth="1"/>
    <col min="1282" max="1282" width="62.140625" style="11" bestFit="1" customWidth="1"/>
    <col min="1283" max="1283" width="18.28515625" style="11" customWidth="1"/>
    <col min="1284" max="1285" width="0" style="11" hidden="1" customWidth="1"/>
    <col min="1286" max="1536" width="11.42578125" style="11"/>
    <col min="1537" max="1537" width="5.140625" style="11" customWidth="1"/>
    <col min="1538" max="1538" width="62.140625" style="11" bestFit="1" customWidth="1"/>
    <col min="1539" max="1539" width="18.28515625" style="11" customWidth="1"/>
    <col min="1540" max="1541" width="0" style="11" hidden="1" customWidth="1"/>
    <col min="1542" max="1792" width="11.42578125" style="11"/>
    <col min="1793" max="1793" width="5.140625" style="11" customWidth="1"/>
    <col min="1794" max="1794" width="62.140625" style="11" bestFit="1" customWidth="1"/>
    <col min="1795" max="1795" width="18.28515625" style="11" customWidth="1"/>
    <col min="1796" max="1797" width="0" style="11" hidden="1" customWidth="1"/>
    <col min="1798" max="2048" width="11.42578125" style="11"/>
    <col min="2049" max="2049" width="5.140625" style="11" customWidth="1"/>
    <col min="2050" max="2050" width="62.140625" style="11" bestFit="1" customWidth="1"/>
    <col min="2051" max="2051" width="18.28515625" style="11" customWidth="1"/>
    <col min="2052" max="2053" width="0" style="11" hidden="1" customWidth="1"/>
    <col min="2054" max="2304" width="11.42578125" style="11"/>
    <col min="2305" max="2305" width="5.140625" style="11" customWidth="1"/>
    <col min="2306" max="2306" width="62.140625" style="11" bestFit="1" customWidth="1"/>
    <col min="2307" max="2307" width="18.28515625" style="11" customWidth="1"/>
    <col min="2308" max="2309" width="0" style="11" hidden="1" customWidth="1"/>
    <col min="2310" max="2560" width="11.42578125" style="11"/>
    <col min="2561" max="2561" width="5.140625" style="11" customWidth="1"/>
    <col min="2562" max="2562" width="62.140625" style="11" bestFit="1" customWidth="1"/>
    <col min="2563" max="2563" width="18.28515625" style="11" customWidth="1"/>
    <col min="2564" max="2565" width="0" style="11" hidden="1" customWidth="1"/>
    <col min="2566" max="2816" width="11.42578125" style="11"/>
    <col min="2817" max="2817" width="5.140625" style="11" customWidth="1"/>
    <col min="2818" max="2818" width="62.140625" style="11" bestFit="1" customWidth="1"/>
    <col min="2819" max="2819" width="18.28515625" style="11" customWidth="1"/>
    <col min="2820" max="2821" width="0" style="11" hidden="1" customWidth="1"/>
    <col min="2822" max="3072" width="11.42578125" style="11"/>
    <col min="3073" max="3073" width="5.140625" style="11" customWidth="1"/>
    <col min="3074" max="3074" width="62.140625" style="11" bestFit="1" customWidth="1"/>
    <col min="3075" max="3075" width="18.28515625" style="11" customWidth="1"/>
    <col min="3076" max="3077" width="0" style="11" hidden="1" customWidth="1"/>
    <col min="3078" max="3328" width="11.42578125" style="11"/>
    <col min="3329" max="3329" width="5.140625" style="11" customWidth="1"/>
    <col min="3330" max="3330" width="62.140625" style="11" bestFit="1" customWidth="1"/>
    <col min="3331" max="3331" width="18.28515625" style="11" customWidth="1"/>
    <col min="3332" max="3333" width="0" style="11" hidden="1" customWidth="1"/>
    <col min="3334" max="3584" width="11.42578125" style="11"/>
    <col min="3585" max="3585" width="5.140625" style="11" customWidth="1"/>
    <col min="3586" max="3586" width="62.140625" style="11" bestFit="1" customWidth="1"/>
    <col min="3587" max="3587" width="18.28515625" style="11" customWidth="1"/>
    <col min="3588" max="3589" width="0" style="11" hidden="1" customWidth="1"/>
    <col min="3590" max="3840" width="11.42578125" style="11"/>
    <col min="3841" max="3841" width="5.140625" style="11" customWidth="1"/>
    <col min="3842" max="3842" width="62.140625" style="11" bestFit="1" customWidth="1"/>
    <col min="3843" max="3843" width="18.28515625" style="11" customWidth="1"/>
    <col min="3844" max="3845" width="0" style="11" hidden="1" customWidth="1"/>
    <col min="3846" max="4096" width="11.42578125" style="11"/>
    <col min="4097" max="4097" width="5.140625" style="11" customWidth="1"/>
    <col min="4098" max="4098" width="62.140625" style="11" bestFit="1" customWidth="1"/>
    <col min="4099" max="4099" width="18.28515625" style="11" customWidth="1"/>
    <col min="4100" max="4101" width="0" style="11" hidden="1" customWidth="1"/>
    <col min="4102" max="4352" width="11.42578125" style="11"/>
    <col min="4353" max="4353" width="5.140625" style="11" customWidth="1"/>
    <col min="4354" max="4354" width="62.140625" style="11" bestFit="1" customWidth="1"/>
    <col min="4355" max="4355" width="18.28515625" style="11" customWidth="1"/>
    <col min="4356" max="4357" width="0" style="11" hidden="1" customWidth="1"/>
    <col min="4358" max="4608" width="11.42578125" style="11"/>
    <col min="4609" max="4609" width="5.140625" style="11" customWidth="1"/>
    <col min="4610" max="4610" width="62.140625" style="11" bestFit="1" customWidth="1"/>
    <col min="4611" max="4611" width="18.28515625" style="11" customWidth="1"/>
    <col min="4612" max="4613" width="0" style="11" hidden="1" customWidth="1"/>
    <col min="4614" max="4864" width="11.42578125" style="11"/>
    <col min="4865" max="4865" width="5.140625" style="11" customWidth="1"/>
    <col min="4866" max="4866" width="62.140625" style="11" bestFit="1" customWidth="1"/>
    <col min="4867" max="4867" width="18.28515625" style="11" customWidth="1"/>
    <col min="4868" max="4869" width="0" style="11" hidden="1" customWidth="1"/>
    <col min="4870" max="5120" width="11.42578125" style="11"/>
    <col min="5121" max="5121" width="5.140625" style="11" customWidth="1"/>
    <col min="5122" max="5122" width="62.140625" style="11" bestFit="1" customWidth="1"/>
    <col min="5123" max="5123" width="18.28515625" style="11" customWidth="1"/>
    <col min="5124" max="5125" width="0" style="11" hidden="1" customWidth="1"/>
    <col min="5126" max="5376" width="11.42578125" style="11"/>
    <col min="5377" max="5377" width="5.140625" style="11" customWidth="1"/>
    <col min="5378" max="5378" width="62.140625" style="11" bestFit="1" customWidth="1"/>
    <col min="5379" max="5379" width="18.28515625" style="11" customWidth="1"/>
    <col min="5380" max="5381" width="0" style="11" hidden="1" customWidth="1"/>
    <col min="5382" max="5632" width="11.42578125" style="11"/>
    <col min="5633" max="5633" width="5.140625" style="11" customWidth="1"/>
    <col min="5634" max="5634" width="62.140625" style="11" bestFit="1" customWidth="1"/>
    <col min="5635" max="5635" width="18.28515625" style="11" customWidth="1"/>
    <col min="5636" max="5637" width="0" style="11" hidden="1" customWidth="1"/>
    <col min="5638" max="5888" width="11.42578125" style="11"/>
    <col min="5889" max="5889" width="5.140625" style="11" customWidth="1"/>
    <col min="5890" max="5890" width="62.140625" style="11" bestFit="1" customWidth="1"/>
    <col min="5891" max="5891" width="18.28515625" style="11" customWidth="1"/>
    <col min="5892" max="5893" width="0" style="11" hidden="1" customWidth="1"/>
    <col min="5894" max="6144" width="11.42578125" style="11"/>
    <col min="6145" max="6145" width="5.140625" style="11" customWidth="1"/>
    <col min="6146" max="6146" width="62.140625" style="11" bestFit="1" customWidth="1"/>
    <col min="6147" max="6147" width="18.28515625" style="11" customWidth="1"/>
    <col min="6148" max="6149" width="0" style="11" hidden="1" customWidth="1"/>
    <col min="6150" max="6400" width="11.42578125" style="11"/>
    <col min="6401" max="6401" width="5.140625" style="11" customWidth="1"/>
    <col min="6402" max="6402" width="62.140625" style="11" bestFit="1" customWidth="1"/>
    <col min="6403" max="6403" width="18.28515625" style="11" customWidth="1"/>
    <col min="6404" max="6405" width="0" style="11" hidden="1" customWidth="1"/>
    <col min="6406" max="6656" width="11.42578125" style="11"/>
    <col min="6657" max="6657" width="5.140625" style="11" customWidth="1"/>
    <col min="6658" max="6658" width="62.140625" style="11" bestFit="1" customWidth="1"/>
    <col min="6659" max="6659" width="18.28515625" style="11" customWidth="1"/>
    <col min="6660" max="6661" width="0" style="11" hidden="1" customWidth="1"/>
    <col min="6662" max="6912" width="11.42578125" style="11"/>
    <col min="6913" max="6913" width="5.140625" style="11" customWidth="1"/>
    <col min="6914" max="6914" width="62.140625" style="11" bestFit="1" customWidth="1"/>
    <col min="6915" max="6915" width="18.28515625" style="11" customWidth="1"/>
    <col min="6916" max="6917" width="0" style="11" hidden="1" customWidth="1"/>
    <col min="6918" max="7168" width="11.42578125" style="11"/>
    <col min="7169" max="7169" width="5.140625" style="11" customWidth="1"/>
    <col min="7170" max="7170" width="62.140625" style="11" bestFit="1" customWidth="1"/>
    <col min="7171" max="7171" width="18.28515625" style="11" customWidth="1"/>
    <col min="7172" max="7173" width="0" style="11" hidden="1" customWidth="1"/>
    <col min="7174" max="7424" width="11.42578125" style="11"/>
    <col min="7425" max="7425" width="5.140625" style="11" customWidth="1"/>
    <col min="7426" max="7426" width="62.140625" style="11" bestFit="1" customWidth="1"/>
    <col min="7427" max="7427" width="18.28515625" style="11" customWidth="1"/>
    <col min="7428" max="7429" width="0" style="11" hidden="1" customWidth="1"/>
    <col min="7430" max="7680" width="11.42578125" style="11"/>
    <col min="7681" max="7681" width="5.140625" style="11" customWidth="1"/>
    <col min="7682" max="7682" width="62.140625" style="11" bestFit="1" customWidth="1"/>
    <col min="7683" max="7683" width="18.28515625" style="11" customWidth="1"/>
    <col min="7684" max="7685" width="0" style="11" hidden="1" customWidth="1"/>
    <col min="7686" max="7936" width="11.42578125" style="11"/>
    <col min="7937" max="7937" width="5.140625" style="11" customWidth="1"/>
    <col min="7938" max="7938" width="62.140625" style="11" bestFit="1" customWidth="1"/>
    <col min="7939" max="7939" width="18.28515625" style="11" customWidth="1"/>
    <col min="7940" max="7941" width="0" style="11" hidden="1" customWidth="1"/>
    <col min="7942" max="8192" width="11.42578125" style="11"/>
    <col min="8193" max="8193" width="5.140625" style="11" customWidth="1"/>
    <col min="8194" max="8194" width="62.140625" style="11" bestFit="1" customWidth="1"/>
    <col min="8195" max="8195" width="18.28515625" style="11" customWidth="1"/>
    <col min="8196" max="8197" width="0" style="11" hidden="1" customWidth="1"/>
    <col min="8198" max="8448" width="11.42578125" style="11"/>
    <col min="8449" max="8449" width="5.140625" style="11" customWidth="1"/>
    <col min="8450" max="8450" width="62.140625" style="11" bestFit="1" customWidth="1"/>
    <col min="8451" max="8451" width="18.28515625" style="11" customWidth="1"/>
    <col min="8452" max="8453" width="0" style="11" hidden="1" customWidth="1"/>
    <col min="8454" max="8704" width="11.42578125" style="11"/>
    <col min="8705" max="8705" width="5.140625" style="11" customWidth="1"/>
    <col min="8706" max="8706" width="62.140625" style="11" bestFit="1" customWidth="1"/>
    <col min="8707" max="8707" width="18.28515625" style="11" customWidth="1"/>
    <col min="8708" max="8709" width="0" style="11" hidden="1" customWidth="1"/>
    <col min="8710" max="8960" width="11.42578125" style="11"/>
    <col min="8961" max="8961" width="5.140625" style="11" customWidth="1"/>
    <col min="8962" max="8962" width="62.140625" style="11" bestFit="1" customWidth="1"/>
    <col min="8963" max="8963" width="18.28515625" style="11" customWidth="1"/>
    <col min="8964" max="8965" width="0" style="11" hidden="1" customWidth="1"/>
    <col min="8966" max="9216" width="11.42578125" style="11"/>
    <col min="9217" max="9217" width="5.140625" style="11" customWidth="1"/>
    <col min="9218" max="9218" width="62.140625" style="11" bestFit="1" customWidth="1"/>
    <col min="9219" max="9219" width="18.28515625" style="11" customWidth="1"/>
    <col min="9220" max="9221" width="0" style="11" hidden="1" customWidth="1"/>
    <col min="9222" max="9472" width="11.42578125" style="11"/>
    <col min="9473" max="9473" width="5.140625" style="11" customWidth="1"/>
    <col min="9474" max="9474" width="62.140625" style="11" bestFit="1" customWidth="1"/>
    <col min="9475" max="9475" width="18.28515625" style="11" customWidth="1"/>
    <col min="9476" max="9477" width="0" style="11" hidden="1" customWidth="1"/>
    <col min="9478" max="9728" width="11.42578125" style="11"/>
    <col min="9729" max="9729" width="5.140625" style="11" customWidth="1"/>
    <col min="9730" max="9730" width="62.140625" style="11" bestFit="1" customWidth="1"/>
    <col min="9731" max="9731" width="18.28515625" style="11" customWidth="1"/>
    <col min="9732" max="9733" width="0" style="11" hidden="1" customWidth="1"/>
    <col min="9734" max="9984" width="11.42578125" style="11"/>
    <col min="9985" max="9985" width="5.140625" style="11" customWidth="1"/>
    <col min="9986" max="9986" width="62.140625" style="11" bestFit="1" customWidth="1"/>
    <col min="9987" max="9987" width="18.28515625" style="11" customWidth="1"/>
    <col min="9988" max="9989" width="0" style="11" hidden="1" customWidth="1"/>
    <col min="9990" max="10240" width="11.42578125" style="11"/>
    <col min="10241" max="10241" width="5.140625" style="11" customWidth="1"/>
    <col min="10242" max="10242" width="62.140625" style="11" bestFit="1" customWidth="1"/>
    <col min="10243" max="10243" width="18.28515625" style="11" customWidth="1"/>
    <col min="10244" max="10245" width="0" style="11" hidden="1" customWidth="1"/>
    <col min="10246" max="10496" width="11.42578125" style="11"/>
    <col min="10497" max="10497" width="5.140625" style="11" customWidth="1"/>
    <col min="10498" max="10498" width="62.140625" style="11" bestFit="1" customWidth="1"/>
    <col min="10499" max="10499" width="18.28515625" style="11" customWidth="1"/>
    <col min="10500" max="10501" width="0" style="11" hidden="1" customWidth="1"/>
    <col min="10502" max="10752" width="11.42578125" style="11"/>
    <col min="10753" max="10753" width="5.140625" style="11" customWidth="1"/>
    <col min="10754" max="10754" width="62.140625" style="11" bestFit="1" customWidth="1"/>
    <col min="10755" max="10755" width="18.28515625" style="11" customWidth="1"/>
    <col min="10756" max="10757" width="0" style="11" hidden="1" customWidth="1"/>
    <col min="10758" max="11008" width="11.42578125" style="11"/>
    <col min="11009" max="11009" width="5.140625" style="11" customWidth="1"/>
    <col min="11010" max="11010" width="62.140625" style="11" bestFit="1" customWidth="1"/>
    <col min="11011" max="11011" width="18.28515625" style="11" customWidth="1"/>
    <col min="11012" max="11013" width="0" style="11" hidden="1" customWidth="1"/>
    <col min="11014" max="11264" width="11.42578125" style="11"/>
    <col min="11265" max="11265" width="5.140625" style="11" customWidth="1"/>
    <col min="11266" max="11266" width="62.140625" style="11" bestFit="1" customWidth="1"/>
    <col min="11267" max="11267" width="18.28515625" style="11" customWidth="1"/>
    <col min="11268" max="11269" width="0" style="11" hidden="1" customWidth="1"/>
    <col min="11270" max="11520" width="11.42578125" style="11"/>
    <col min="11521" max="11521" width="5.140625" style="11" customWidth="1"/>
    <col min="11522" max="11522" width="62.140625" style="11" bestFit="1" customWidth="1"/>
    <col min="11523" max="11523" width="18.28515625" style="11" customWidth="1"/>
    <col min="11524" max="11525" width="0" style="11" hidden="1" customWidth="1"/>
    <col min="11526" max="11776" width="11.42578125" style="11"/>
    <col min="11777" max="11777" width="5.140625" style="11" customWidth="1"/>
    <col min="11778" max="11778" width="62.140625" style="11" bestFit="1" customWidth="1"/>
    <col min="11779" max="11779" width="18.28515625" style="11" customWidth="1"/>
    <col min="11780" max="11781" width="0" style="11" hidden="1" customWidth="1"/>
    <col min="11782" max="12032" width="11.42578125" style="11"/>
    <col min="12033" max="12033" width="5.140625" style="11" customWidth="1"/>
    <col min="12034" max="12034" width="62.140625" style="11" bestFit="1" customWidth="1"/>
    <col min="12035" max="12035" width="18.28515625" style="11" customWidth="1"/>
    <col min="12036" max="12037" width="0" style="11" hidden="1" customWidth="1"/>
    <col min="12038" max="12288" width="11.42578125" style="11"/>
    <col min="12289" max="12289" width="5.140625" style="11" customWidth="1"/>
    <col min="12290" max="12290" width="62.140625" style="11" bestFit="1" customWidth="1"/>
    <col min="12291" max="12291" width="18.28515625" style="11" customWidth="1"/>
    <col min="12292" max="12293" width="0" style="11" hidden="1" customWidth="1"/>
    <col min="12294" max="12544" width="11.42578125" style="11"/>
    <col min="12545" max="12545" width="5.140625" style="11" customWidth="1"/>
    <col min="12546" max="12546" width="62.140625" style="11" bestFit="1" customWidth="1"/>
    <col min="12547" max="12547" width="18.28515625" style="11" customWidth="1"/>
    <col min="12548" max="12549" width="0" style="11" hidden="1" customWidth="1"/>
    <col min="12550" max="12800" width="11.42578125" style="11"/>
    <col min="12801" max="12801" width="5.140625" style="11" customWidth="1"/>
    <col min="12802" max="12802" width="62.140625" style="11" bestFit="1" customWidth="1"/>
    <col min="12803" max="12803" width="18.28515625" style="11" customWidth="1"/>
    <col min="12804" max="12805" width="0" style="11" hidden="1" customWidth="1"/>
    <col min="12806" max="13056" width="11.42578125" style="11"/>
    <col min="13057" max="13057" width="5.140625" style="11" customWidth="1"/>
    <col min="13058" max="13058" width="62.140625" style="11" bestFit="1" customWidth="1"/>
    <col min="13059" max="13059" width="18.28515625" style="11" customWidth="1"/>
    <col min="13060" max="13061" width="0" style="11" hidden="1" customWidth="1"/>
    <col min="13062" max="13312" width="11.42578125" style="11"/>
    <col min="13313" max="13313" width="5.140625" style="11" customWidth="1"/>
    <col min="13314" max="13314" width="62.140625" style="11" bestFit="1" customWidth="1"/>
    <col min="13315" max="13315" width="18.28515625" style="11" customWidth="1"/>
    <col min="13316" max="13317" width="0" style="11" hidden="1" customWidth="1"/>
    <col min="13318" max="13568" width="11.42578125" style="11"/>
    <col min="13569" max="13569" width="5.140625" style="11" customWidth="1"/>
    <col min="13570" max="13570" width="62.140625" style="11" bestFit="1" customWidth="1"/>
    <col min="13571" max="13571" width="18.28515625" style="11" customWidth="1"/>
    <col min="13572" max="13573" width="0" style="11" hidden="1" customWidth="1"/>
    <col min="13574" max="13824" width="11.42578125" style="11"/>
    <col min="13825" max="13825" width="5.140625" style="11" customWidth="1"/>
    <col min="13826" max="13826" width="62.140625" style="11" bestFit="1" customWidth="1"/>
    <col min="13827" max="13827" width="18.28515625" style="11" customWidth="1"/>
    <col min="13828" max="13829" width="0" style="11" hidden="1" customWidth="1"/>
    <col min="13830" max="14080" width="11.42578125" style="11"/>
    <col min="14081" max="14081" width="5.140625" style="11" customWidth="1"/>
    <col min="14082" max="14082" width="62.140625" style="11" bestFit="1" customWidth="1"/>
    <col min="14083" max="14083" width="18.28515625" style="11" customWidth="1"/>
    <col min="14084" max="14085" width="0" style="11" hidden="1" customWidth="1"/>
    <col min="14086" max="14336" width="11.42578125" style="11"/>
    <col min="14337" max="14337" width="5.140625" style="11" customWidth="1"/>
    <col min="14338" max="14338" width="62.140625" style="11" bestFit="1" customWidth="1"/>
    <col min="14339" max="14339" width="18.28515625" style="11" customWidth="1"/>
    <col min="14340" max="14341" width="0" style="11" hidden="1" customWidth="1"/>
    <col min="14342" max="14592" width="11.42578125" style="11"/>
    <col min="14593" max="14593" width="5.140625" style="11" customWidth="1"/>
    <col min="14594" max="14594" width="62.140625" style="11" bestFit="1" customWidth="1"/>
    <col min="14595" max="14595" width="18.28515625" style="11" customWidth="1"/>
    <col min="14596" max="14597" width="0" style="11" hidden="1" customWidth="1"/>
    <col min="14598" max="14848" width="11.42578125" style="11"/>
    <col min="14849" max="14849" width="5.140625" style="11" customWidth="1"/>
    <col min="14850" max="14850" width="62.140625" style="11" bestFit="1" customWidth="1"/>
    <col min="14851" max="14851" width="18.28515625" style="11" customWidth="1"/>
    <col min="14852" max="14853" width="0" style="11" hidden="1" customWidth="1"/>
    <col min="14854" max="15104" width="11.42578125" style="11"/>
    <col min="15105" max="15105" width="5.140625" style="11" customWidth="1"/>
    <col min="15106" max="15106" width="62.140625" style="11" bestFit="1" customWidth="1"/>
    <col min="15107" max="15107" width="18.28515625" style="11" customWidth="1"/>
    <col min="15108" max="15109" width="0" style="11" hidden="1" customWidth="1"/>
    <col min="15110" max="15360" width="11.42578125" style="11"/>
    <col min="15361" max="15361" width="5.140625" style="11" customWidth="1"/>
    <col min="15362" max="15362" width="62.140625" style="11" bestFit="1" customWidth="1"/>
    <col min="15363" max="15363" width="18.28515625" style="11" customWidth="1"/>
    <col min="15364" max="15365" width="0" style="11" hidden="1" customWidth="1"/>
    <col min="15366" max="15616" width="11.42578125" style="11"/>
    <col min="15617" max="15617" width="5.140625" style="11" customWidth="1"/>
    <col min="15618" max="15618" width="62.140625" style="11" bestFit="1" customWidth="1"/>
    <col min="15619" max="15619" width="18.28515625" style="11" customWidth="1"/>
    <col min="15620" max="15621" width="0" style="11" hidden="1" customWidth="1"/>
    <col min="15622" max="15872" width="11.42578125" style="11"/>
    <col min="15873" max="15873" width="5.140625" style="11" customWidth="1"/>
    <col min="15874" max="15874" width="62.140625" style="11" bestFit="1" customWidth="1"/>
    <col min="15875" max="15875" width="18.28515625" style="11" customWidth="1"/>
    <col min="15876" max="15877" width="0" style="11" hidden="1" customWidth="1"/>
    <col min="15878" max="16128" width="11.42578125" style="11"/>
    <col min="16129" max="16129" width="5.140625" style="11" customWidth="1"/>
    <col min="16130" max="16130" width="62.140625" style="11" bestFit="1" customWidth="1"/>
    <col min="16131" max="16131" width="18.28515625" style="11" customWidth="1"/>
    <col min="16132" max="16133" width="0" style="11" hidden="1" customWidth="1"/>
    <col min="16134" max="16384" width="11.42578125" style="11"/>
  </cols>
  <sheetData>
    <row r="1" spans="1:5" ht="15" x14ac:dyDescent="0.3">
      <c r="A1" s="231" t="s">
        <v>0</v>
      </c>
      <c r="B1" s="231"/>
      <c r="C1" s="231"/>
      <c r="D1" s="231"/>
      <c r="E1" s="231"/>
    </row>
    <row r="2" spans="1:5" ht="15" x14ac:dyDescent="0.3">
      <c r="A2" s="231" t="s">
        <v>12</v>
      </c>
      <c r="B2" s="231"/>
      <c r="C2" s="231"/>
      <c r="D2" s="231"/>
      <c r="E2" s="231"/>
    </row>
    <row r="3" spans="1:5" ht="15" x14ac:dyDescent="0.3">
      <c r="A3" s="232" t="s">
        <v>188</v>
      </c>
      <c r="B3" s="232"/>
      <c r="C3" s="232"/>
      <c r="D3" s="232"/>
      <c r="E3" s="232"/>
    </row>
    <row r="4" spans="1:5" ht="60" x14ac:dyDescent="0.2">
      <c r="A4" s="233"/>
      <c r="B4" s="233"/>
      <c r="C4" s="143" t="s">
        <v>189</v>
      </c>
      <c r="D4" s="185" t="s">
        <v>13</v>
      </c>
      <c r="E4" s="185" t="s">
        <v>190</v>
      </c>
    </row>
    <row r="5" spans="1:5" ht="15.75" x14ac:dyDescent="0.25">
      <c r="A5" s="12"/>
      <c r="B5" s="12" t="s">
        <v>15</v>
      </c>
      <c r="C5" s="13">
        <v>110000000</v>
      </c>
      <c r="D5" s="13"/>
      <c r="E5" s="13">
        <f>+C5+D5</f>
        <v>110000000</v>
      </c>
    </row>
    <row r="6" spans="1:5" ht="17.25" thickBot="1" x14ac:dyDescent="0.35">
      <c r="A6" s="14"/>
      <c r="B6" s="15" t="s">
        <v>16</v>
      </c>
      <c r="C6" s="16">
        <f>SUM(C5)</f>
        <v>110000000</v>
      </c>
      <c r="D6" s="16">
        <f>SUM(D5)</f>
        <v>0</v>
      </c>
      <c r="E6" s="16">
        <f>SUM(E5)</f>
        <v>110000000</v>
      </c>
    </row>
    <row r="7" spans="1:5" ht="10.5" customHeight="1" x14ac:dyDescent="0.3">
      <c r="A7" s="17"/>
      <c r="B7" s="18"/>
      <c r="C7" s="19"/>
      <c r="D7" s="20"/>
      <c r="E7" s="20"/>
    </row>
    <row r="8" spans="1:5" ht="45" x14ac:dyDescent="0.3">
      <c r="A8" s="234"/>
      <c r="B8" s="234"/>
      <c r="C8" s="143" t="str">
        <f>+C4</f>
        <v>PRESUPUESTO 2025</v>
      </c>
      <c r="D8" s="185" t="s">
        <v>17</v>
      </c>
      <c r="E8" s="185" t="str">
        <f>+E4</f>
        <v>PRESUPUESTO AJUSTADO 2,025</v>
      </c>
    </row>
    <row r="9" spans="1:5" ht="15.75" x14ac:dyDescent="0.25">
      <c r="A9" s="21" t="s">
        <v>18</v>
      </c>
      <c r="B9" s="22" t="s">
        <v>19</v>
      </c>
      <c r="C9" s="23">
        <v>54637303.259999998</v>
      </c>
      <c r="D9" s="24"/>
      <c r="E9" s="23">
        <f>+C9+D9</f>
        <v>54637303.259999998</v>
      </c>
    </row>
    <row r="10" spans="1:5" ht="16.5" x14ac:dyDescent="0.3">
      <c r="A10" s="25"/>
      <c r="B10" s="26" t="s">
        <v>20</v>
      </c>
      <c r="C10" s="27">
        <f>SUM(C9)</f>
        <v>54637303.259999998</v>
      </c>
      <c r="D10" s="28">
        <f>SUM(D9)</f>
        <v>0</v>
      </c>
      <c r="E10" s="29">
        <f>SUM(E9)</f>
        <v>54637303.259999998</v>
      </c>
    </row>
    <row r="11" spans="1:5" ht="10.5" customHeight="1" x14ac:dyDescent="0.3">
      <c r="A11" s="30"/>
      <c r="B11" s="26"/>
      <c r="C11" s="27"/>
      <c r="D11" s="31"/>
      <c r="E11" s="31"/>
    </row>
    <row r="12" spans="1:5" ht="45" x14ac:dyDescent="0.25">
      <c r="A12" s="32"/>
      <c r="B12" s="32" t="s">
        <v>21</v>
      </c>
      <c r="C12" s="33" t="str">
        <f>+C8</f>
        <v>PRESUPUESTO 2025</v>
      </c>
      <c r="D12" s="186" t="s">
        <v>17</v>
      </c>
      <c r="E12" s="186" t="str">
        <f>+E8</f>
        <v>PRESUPUESTO AJUSTADO 2,025</v>
      </c>
    </row>
    <row r="13" spans="1:5" ht="15.75" x14ac:dyDescent="0.25">
      <c r="A13" s="25">
        <v>111</v>
      </c>
      <c r="B13" s="34" t="s">
        <v>22</v>
      </c>
      <c r="C13" s="35">
        <v>1166000</v>
      </c>
      <c r="D13" s="24"/>
      <c r="E13" s="35">
        <f>+C13+D13</f>
        <v>1166000</v>
      </c>
    </row>
    <row r="14" spans="1:5" ht="15.75" x14ac:dyDescent="0.25">
      <c r="A14" s="25">
        <v>113</v>
      </c>
      <c r="B14" s="34" t="s">
        <v>62</v>
      </c>
      <c r="C14" s="35">
        <v>130075</v>
      </c>
      <c r="D14" s="24"/>
      <c r="E14" s="35">
        <f>+C14+D14</f>
        <v>130075</v>
      </c>
    </row>
    <row r="15" spans="1:5" ht="15.75" x14ac:dyDescent="0.25">
      <c r="A15" s="25">
        <v>122</v>
      </c>
      <c r="B15" s="34" t="s">
        <v>24</v>
      </c>
      <c r="C15" s="35">
        <v>64244.05</v>
      </c>
      <c r="D15" s="24"/>
      <c r="E15" s="35">
        <f t="shared" ref="E15:E34" si="0">+C15+D15</f>
        <v>64244.05</v>
      </c>
    </row>
    <row r="16" spans="1:5" ht="15.75" x14ac:dyDescent="0.25">
      <c r="A16" s="25">
        <v>163</v>
      </c>
      <c r="B16" s="34" t="s">
        <v>25</v>
      </c>
      <c r="C16" s="35">
        <v>1310600.25</v>
      </c>
      <c r="D16" s="24"/>
      <c r="E16" s="35">
        <f t="shared" si="0"/>
        <v>1310600.25</v>
      </c>
    </row>
    <row r="17" spans="1:5" ht="15.75" x14ac:dyDescent="0.25">
      <c r="A17" s="25">
        <v>169</v>
      </c>
      <c r="B17" s="34" t="s">
        <v>171</v>
      </c>
      <c r="C17" s="35">
        <v>66884.600000000006</v>
      </c>
      <c r="D17" s="24"/>
      <c r="E17" s="35">
        <f t="shared" si="0"/>
        <v>66884.600000000006</v>
      </c>
    </row>
    <row r="18" spans="1:5" ht="15.75" x14ac:dyDescent="0.25">
      <c r="A18" s="25">
        <v>171</v>
      </c>
      <c r="B18" s="34" t="s">
        <v>26</v>
      </c>
      <c r="C18" s="35">
        <v>82130</v>
      </c>
      <c r="D18" s="24"/>
      <c r="E18" s="35">
        <f t="shared" si="0"/>
        <v>82130</v>
      </c>
    </row>
    <row r="19" spans="1:5" ht="15.75" x14ac:dyDescent="0.25">
      <c r="A19" s="25">
        <v>174</v>
      </c>
      <c r="B19" s="34" t="s">
        <v>27</v>
      </c>
      <c r="C19" s="35">
        <v>127931</v>
      </c>
      <c r="D19" s="24"/>
      <c r="E19" s="35">
        <f t="shared" si="0"/>
        <v>127931</v>
      </c>
    </row>
    <row r="20" spans="1:5" ht="15.75" x14ac:dyDescent="0.25">
      <c r="A20" s="25">
        <v>197</v>
      </c>
      <c r="B20" s="34" t="s">
        <v>29</v>
      </c>
      <c r="C20" s="36">
        <v>592800</v>
      </c>
      <c r="D20" s="24"/>
      <c r="E20" s="35">
        <f t="shared" si="0"/>
        <v>592800</v>
      </c>
    </row>
    <row r="21" spans="1:5" ht="15.75" x14ac:dyDescent="0.25">
      <c r="A21" s="25">
        <v>199</v>
      </c>
      <c r="B21" s="34" t="s">
        <v>30</v>
      </c>
      <c r="C21" s="35">
        <v>706924.9</v>
      </c>
      <c r="D21" s="24"/>
      <c r="E21" s="35">
        <f t="shared" si="0"/>
        <v>706924.9</v>
      </c>
    </row>
    <row r="22" spans="1:5" ht="15.75" x14ac:dyDescent="0.25">
      <c r="A22" s="25">
        <v>243</v>
      </c>
      <c r="B22" s="34" t="s">
        <v>86</v>
      </c>
      <c r="C22" s="35">
        <v>154711.24</v>
      </c>
      <c r="D22" s="24"/>
      <c r="E22" s="35">
        <f t="shared" si="0"/>
        <v>154711.24</v>
      </c>
    </row>
    <row r="23" spans="1:5" ht="15.75" x14ac:dyDescent="0.25">
      <c r="A23" s="25">
        <v>261</v>
      </c>
      <c r="B23" s="34" t="s">
        <v>33</v>
      </c>
      <c r="C23" s="36">
        <v>836414.94</v>
      </c>
      <c r="D23" s="24"/>
      <c r="E23" s="35">
        <f t="shared" si="0"/>
        <v>836414.94</v>
      </c>
    </row>
    <row r="24" spans="1:5" ht="15.75" x14ac:dyDescent="0.25">
      <c r="A24" s="25">
        <v>262</v>
      </c>
      <c r="B24" s="34" t="s">
        <v>34</v>
      </c>
      <c r="C24" s="35">
        <v>17000</v>
      </c>
      <c r="D24" s="24"/>
      <c r="E24" s="35">
        <f t="shared" si="0"/>
        <v>17000</v>
      </c>
    </row>
    <row r="25" spans="1:5" ht="15.75" x14ac:dyDescent="0.25">
      <c r="A25" s="25">
        <v>266</v>
      </c>
      <c r="B25" s="34" t="s">
        <v>35</v>
      </c>
      <c r="C25" s="36">
        <v>880347.34</v>
      </c>
      <c r="D25" s="24"/>
      <c r="E25" s="35">
        <f t="shared" si="0"/>
        <v>880347.34</v>
      </c>
    </row>
    <row r="26" spans="1:5" ht="15.75" x14ac:dyDescent="0.25">
      <c r="A26" s="25">
        <v>267</v>
      </c>
      <c r="B26" s="34" t="s">
        <v>36</v>
      </c>
      <c r="C26" s="35">
        <v>180000</v>
      </c>
      <c r="D26" s="24"/>
      <c r="E26" s="35">
        <f t="shared" si="0"/>
        <v>180000</v>
      </c>
    </row>
    <row r="27" spans="1:5" ht="15.75" x14ac:dyDescent="0.25">
      <c r="A27" s="25">
        <v>268</v>
      </c>
      <c r="B27" s="34" t="s">
        <v>37</v>
      </c>
      <c r="C27" s="35">
        <v>154389</v>
      </c>
      <c r="D27" s="24"/>
      <c r="E27" s="35">
        <f t="shared" si="0"/>
        <v>154389</v>
      </c>
    </row>
    <row r="28" spans="1:5" ht="15.75" x14ac:dyDescent="0.25">
      <c r="A28" s="25">
        <v>269</v>
      </c>
      <c r="B28" s="37" t="s">
        <v>38</v>
      </c>
      <c r="C28" s="35">
        <v>10000</v>
      </c>
      <c r="D28" s="24"/>
      <c r="E28" s="35">
        <f t="shared" si="0"/>
        <v>10000</v>
      </c>
    </row>
    <row r="29" spans="1:5" ht="15.75" x14ac:dyDescent="0.25">
      <c r="A29" s="25">
        <v>292</v>
      </c>
      <c r="B29" s="34" t="s">
        <v>40</v>
      </c>
      <c r="C29" s="35">
        <v>262316.5</v>
      </c>
      <c r="D29" s="24"/>
      <c r="E29" s="35">
        <f t="shared" si="0"/>
        <v>262316.5</v>
      </c>
    </row>
    <row r="30" spans="1:5" ht="15.75" x14ac:dyDescent="0.25">
      <c r="A30" s="25">
        <v>295</v>
      </c>
      <c r="B30" s="34" t="s">
        <v>41</v>
      </c>
      <c r="C30" s="36">
        <v>32456859.84</v>
      </c>
      <c r="D30" s="24"/>
      <c r="E30" s="35">
        <f t="shared" si="0"/>
        <v>32456859.84</v>
      </c>
    </row>
    <row r="31" spans="1:5" ht="15.75" x14ac:dyDescent="0.25">
      <c r="A31" s="25">
        <v>297</v>
      </c>
      <c r="B31" s="34" t="s">
        <v>42</v>
      </c>
      <c r="C31" s="35">
        <v>45600.32</v>
      </c>
      <c r="D31" s="24"/>
      <c r="E31" s="35">
        <f t="shared" si="0"/>
        <v>45600.32</v>
      </c>
    </row>
    <row r="32" spans="1:5" ht="15.75" x14ac:dyDescent="0.25">
      <c r="A32" s="25">
        <v>298</v>
      </c>
      <c r="B32" s="34" t="s">
        <v>43</v>
      </c>
      <c r="C32" s="35">
        <v>400000</v>
      </c>
      <c r="D32" s="24"/>
      <c r="E32" s="35">
        <f t="shared" si="0"/>
        <v>400000</v>
      </c>
    </row>
    <row r="33" spans="1:5" ht="15.75" x14ac:dyDescent="0.25">
      <c r="A33" s="25">
        <v>299</v>
      </c>
      <c r="B33" s="34" t="s">
        <v>44</v>
      </c>
      <c r="C33" s="35">
        <v>300000</v>
      </c>
      <c r="D33" s="24"/>
      <c r="E33" s="35">
        <f>+C33+D33</f>
        <v>300000</v>
      </c>
    </row>
    <row r="34" spans="1:5" ht="15.75" x14ac:dyDescent="0.25">
      <c r="A34" s="25">
        <v>323</v>
      </c>
      <c r="B34" s="34" t="s">
        <v>45</v>
      </c>
      <c r="C34" s="35">
        <v>15417467.76</v>
      </c>
      <c r="D34" s="24"/>
      <c r="E34" s="35">
        <f t="shared" si="0"/>
        <v>15417467.76</v>
      </c>
    </row>
    <row r="35" spans="1:5" ht="17.25" thickBot="1" x14ac:dyDescent="0.35">
      <c r="A35" s="38"/>
      <c r="B35" s="39" t="s">
        <v>65</v>
      </c>
      <c r="C35" s="40">
        <f>SUM(C13:C34)</f>
        <v>55362696.739999995</v>
      </c>
      <c r="D35" s="16">
        <f>SUM(D13:D34)</f>
        <v>0</v>
      </c>
      <c r="E35" s="16">
        <f>SUM(E13:E34)</f>
        <v>55362696.739999995</v>
      </c>
    </row>
    <row r="36" spans="1:5" ht="16.5" x14ac:dyDescent="0.3">
      <c r="A36" s="22"/>
      <c r="B36" s="26" t="s">
        <v>47</v>
      </c>
      <c r="C36" s="29">
        <f>+C35+C10</f>
        <v>110000000</v>
      </c>
      <c r="D36" s="29">
        <f>+D35+D10</f>
        <v>0</v>
      </c>
      <c r="E36" s="29">
        <f>+E35+E10</f>
        <v>110000000</v>
      </c>
    </row>
    <row r="37" spans="1:5" ht="16.5" x14ac:dyDescent="0.3">
      <c r="A37" s="41"/>
      <c r="B37" s="42"/>
      <c r="C37" s="43"/>
    </row>
    <row r="38" spans="1:5" x14ac:dyDescent="0.25">
      <c r="A38" s="187"/>
    </row>
    <row r="39" spans="1:5" x14ac:dyDescent="0.25">
      <c r="A39" s="187"/>
    </row>
    <row r="40" spans="1:5" x14ac:dyDescent="0.25">
      <c r="C40" s="46"/>
    </row>
    <row r="41" spans="1:5" ht="13.5" customHeight="1" x14ac:dyDescent="0.2">
      <c r="A41" s="230" t="s">
        <v>48</v>
      </c>
      <c r="B41" s="230"/>
      <c r="C41" s="230"/>
    </row>
    <row r="42" spans="1:5" ht="18.75" customHeight="1" x14ac:dyDescent="0.2">
      <c r="A42" s="230" t="s">
        <v>49</v>
      </c>
      <c r="B42" s="230"/>
      <c r="C42" s="230"/>
    </row>
    <row r="43" spans="1:5" ht="18.75" customHeight="1" x14ac:dyDescent="0.2">
      <c r="A43" s="230" t="s">
        <v>5</v>
      </c>
      <c r="B43" s="230"/>
      <c r="C43" s="230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8" right="0.11811023622047245" top="0.11811023622047245" bottom="0.11811023622047245" header="0.11811023622047245" footer="0.11811023622047245"/>
  <pageSetup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4509C-3270-41AC-BBFB-05BDE84157B2}">
  <dimension ref="A1:F33"/>
  <sheetViews>
    <sheetView workbookViewId="0">
      <selection activeCell="B17" sqref="B17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235" t="s">
        <v>191</v>
      </c>
      <c r="B1" s="235"/>
      <c r="C1" s="235"/>
      <c r="D1" s="235"/>
      <c r="E1" s="235"/>
      <c r="F1" s="235"/>
    </row>
    <row r="2" spans="1:6" x14ac:dyDescent="0.25">
      <c r="A2" s="236"/>
      <c r="B2" s="236"/>
      <c r="C2" s="236"/>
      <c r="D2" s="236"/>
      <c r="E2" s="236"/>
    </row>
    <row r="3" spans="1:6" x14ac:dyDescent="0.25">
      <c r="A3" s="1" t="s">
        <v>7</v>
      </c>
      <c r="B3" s="1" t="s">
        <v>8</v>
      </c>
      <c r="C3" s="1" t="s">
        <v>51</v>
      </c>
      <c r="D3" s="1" t="s">
        <v>52</v>
      </c>
      <c r="E3" s="1" t="s">
        <v>192</v>
      </c>
      <c r="F3" s="1" t="s">
        <v>10</v>
      </c>
    </row>
    <row r="4" spans="1:6" x14ac:dyDescent="0.25">
      <c r="A4" s="2" t="s">
        <v>1</v>
      </c>
      <c r="B4" s="3">
        <v>0</v>
      </c>
      <c r="C4" s="1"/>
      <c r="D4" s="1"/>
      <c r="E4" s="1"/>
      <c r="F4" s="9"/>
    </row>
    <row r="5" spans="1:6" x14ac:dyDescent="0.25">
      <c r="A5" s="2" t="s">
        <v>2</v>
      </c>
      <c r="B5" s="3">
        <v>0</v>
      </c>
      <c r="C5" s="1"/>
      <c r="D5" s="1"/>
      <c r="E5" s="1"/>
      <c r="F5" s="9"/>
    </row>
    <row r="6" spans="1:6" x14ac:dyDescent="0.25">
      <c r="A6" s="2" t="s">
        <v>3</v>
      </c>
      <c r="B6" s="3">
        <v>22000000</v>
      </c>
      <c r="C6" s="7">
        <v>45729</v>
      </c>
      <c r="D6" s="8">
        <v>261119</v>
      </c>
      <c r="E6" s="8">
        <v>313436527</v>
      </c>
      <c r="F6" s="10"/>
    </row>
    <row r="7" spans="1:6" x14ac:dyDescent="0.25">
      <c r="A7" s="2" t="s">
        <v>4</v>
      </c>
      <c r="B7" s="3">
        <v>11000000</v>
      </c>
      <c r="C7" s="7">
        <v>45761</v>
      </c>
      <c r="D7" s="8">
        <v>261120</v>
      </c>
      <c r="E7" s="8">
        <v>31486663</v>
      </c>
      <c r="F7" s="10"/>
    </row>
    <row r="8" spans="1:6" x14ac:dyDescent="0.25">
      <c r="A8" s="2" t="s">
        <v>50</v>
      </c>
      <c r="B8" s="3">
        <v>11000000</v>
      </c>
      <c r="C8" s="7">
        <v>45792</v>
      </c>
      <c r="D8" s="47">
        <v>261121</v>
      </c>
      <c r="E8" s="8">
        <v>316492841</v>
      </c>
      <c r="F8" s="10"/>
    </row>
    <row r="9" spans="1:6" hidden="1" x14ac:dyDescent="0.25">
      <c r="A9" s="2" t="s">
        <v>67</v>
      </c>
      <c r="B9" s="3">
        <v>0</v>
      </c>
      <c r="C9" s="7"/>
      <c r="D9" s="47"/>
      <c r="E9" s="8"/>
      <c r="F9" s="10"/>
    </row>
    <row r="10" spans="1:6" hidden="1" x14ac:dyDescent="0.25">
      <c r="A10" s="2" t="s">
        <v>68</v>
      </c>
      <c r="B10" s="3">
        <v>0</v>
      </c>
      <c r="C10" s="7"/>
      <c r="D10" s="47"/>
      <c r="E10" s="8"/>
      <c r="F10" s="10"/>
    </row>
    <row r="11" spans="1:6" hidden="1" x14ac:dyDescent="0.25">
      <c r="A11" s="2" t="s">
        <v>69</v>
      </c>
      <c r="B11" s="3">
        <v>0</v>
      </c>
      <c r="C11" s="7"/>
      <c r="D11" s="47"/>
      <c r="E11" s="8"/>
      <c r="F11" s="10"/>
    </row>
    <row r="12" spans="1:6" hidden="1" x14ac:dyDescent="0.25">
      <c r="A12" s="2" t="s">
        <v>69</v>
      </c>
      <c r="B12" s="3">
        <v>0</v>
      </c>
      <c r="C12" s="7"/>
      <c r="D12" s="47"/>
      <c r="E12" s="8"/>
      <c r="F12" s="10"/>
    </row>
    <row r="13" spans="1:6" hidden="1" x14ac:dyDescent="0.25">
      <c r="A13" s="2" t="s">
        <v>69</v>
      </c>
      <c r="B13" s="3">
        <v>0</v>
      </c>
      <c r="C13" s="7"/>
      <c r="D13" s="47"/>
      <c r="E13" s="8"/>
      <c r="F13" s="10"/>
    </row>
    <row r="14" spans="1:6" hidden="1" x14ac:dyDescent="0.25">
      <c r="A14" s="2" t="s">
        <v>71</v>
      </c>
      <c r="B14" s="3">
        <v>0</v>
      </c>
      <c r="C14" s="7"/>
      <c r="D14" s="47"/>
      <c r="E14" s="8"/>
      <c r="F14" s="10"/>
    </row>
    <row r="15" spans="1:6" hidden="1" x14ac:dyDescent="0.25">
      <c r="A15" s="2" t="s">
        <v>71</v>
      </c>
      <c r="B15" s="3">
        <v>0</v>
      </c>
      <c r="C15" s="7"/>
      <c r="D15" s="47"/>
      <c r="E15" s="8"/>
      <c r="F15" s="10"/>
    </row>
    <row r="16" spans="1:6" hidden="1" x14ac:dyDescent="0.25">
      <c r="A16" s="2" t="s">
        <v>71</v>
      </c>
      <c r="B16" s="3">
        <v>0</v>
      </c>
      <c r="C16" s="7"/>
      <c r="D16" s="47"/>
      <c r="E16" s="8"/>
      <c r="F16" s="10"/>
    </row>
    <row r="17" spans="1:6" ht="15.75" thickBot="1" x14ac:dyDescent="0.3">
      <c r="A17" s="4" t="s">
        <v>9</v>
      </c>
      <c r="B17" s="5">
        <f>SUM(B4:B16)</f>
        <v>44000000</v>
      </c>
      <c r="C17" s="4"/>
      <c r="D17" s="4"/>
      <c r="E17" s="4"/>
    </row>
    <row r="18" spans="1:6" ht="15.75" thickTop="1" x14ac:dyDescent="0.25">
      <c r="B18" s="6"/>
      <c r="C18" s="6"/>
      <c r="D18" s="6"/>
      <c r="E18" s="6"/>
    </row>
    <row r="19" spans="1:6" x14ac:dyDescent="0.25">
      <c r="B19" s="6"/>
      <c r="C19" s="6"/>
      <c r="D19" s="6"/>
      <c r="E19" s="6"/>
    </row>
    <row r="20" spans="1:6" x14ac:dyDescent="0.25">
      <c r="B20" s="6"/>
      <c r="C20" s="6"/>
      <c r="D20" s="6"/>
      <c r="E20" s="6"/>
    </row>
    <row r="21" spans="1:6" x14ac:dyDescent="0.25">
      <c r="B21" s="6"/>
      <c r="C21" s="6"/>
      <c r="D21" s="6"/>
      <c r="E21" s="6"/>
    </row>
    <row r="22" spans="1:6" x14ac:dyDescent="0.25">
      <c r="B22" s="6"/>
      <c r="C22" s="6"/>
      <c r="D22" s="6"/>
      <c r="E22" s="6"/>
    </row>
    <row r="23" spans="1:6" x14ac:dyDescent="0.25">
      <c r="A23" s="210" t="s">
        <v>6</v>
      </c>
      <c r="B23" s="210"/>
      <c r="C23" s="210"/>
      <c r="D23" s="210"/>
      <c r="E23" s="210"/>
      <c r="F23" s="210"/>
    </row>
    <row r="24" spans="1:6" x14ac:dyDescent="0.25">
      <c r="A24" s="210" t="s">
        <v>11</v>
      </c>
      <c r="B24" s="210"/>
      <c r="C24" s="210"/>
      <c r="D24" s="210"/>
      <c r="E24" s="210"/>
      <c r="F24" s="210"/>
    </row>
    <row r="25" spans="1:6" x14ac:dyDescent="0.25">
      <c r="A25" s="210" t="s">
        <v>5</v>
      </c>
      <c r="B25" s="210"/>
      <c r="C25" s="210"/>
      <c r="D25" s="210"/>
      <c r="E25" s="210"/>
      <c r="F25" s="210"/>
    </row>
    <row r="26" spans="1:6" x14ac:dyDescent="0.25">
      <c r="A26" s="210" t="s">
        <v>0</v>
      </c>
      <c r="B26" s="210"/>
      <c r="C26" s="210"/>
      <c r="D26" s="210"/>
      <c r="E26" s="210"/>
      <c r="F26" s="210"/>
    </row>
    <row r="27" spans="1:6" x14ac:dyDescent="0.25">
      <c r="B27" s="6"/>
      <c r="C27" s="6"/>
      <c r="D27" s="6"/>
      <c r="E27" s="6"/>
    </row>
    <row r="28" spans="1:6" x14ac:dyDescent="0.25">
      <c r="B28" s="6"/>
      <c r="C28" s="6"/>
      <c r="D28" s="6"/>
      <c r="E28" s="6"/>
    </row>
    <row r="29" spans="1:6" x14ac:dyDescent="0.25">
      <c r="B29" s="6"/>
      <c r="C29" s="6"/>
      <c r="D29" s="6"/>
      <c r="E29" s="6"/>
    </row>
    <row r="30" spans="1:6" x14ac:dyDescent="0.25">
      <c r="B30" s="6"/>
      <c r="C30" s="6"/>
      <c r="D30" s="6"/>
      <c r="E30" s="6"/>
    </row>
    <row r="31" spans="1:6" x14ac:dyDescent="0.25">
      <c r="B31" s="6"/>
      <c r="C31" s="6"/>
      <c r="D31" s="6"/>
      <c r="E31" s="6"/>
    </row>
    <row r="32" spans="1:6" x14ac:dyDescent="0.25">
      <c r="B32" s="6"/>
      <c r="C32" s="6"/>
      <c r="D32" s="6"/>
      <c r="E32" s="6"/>
    </row>
    <row r="33" spans="2:5" x14ac:dyDescent="0.25">
      <c r="B33" s="6"/>
      <c r="C33" s="6"/>
      <c r="D33" s="6"/>
      <c r="E33" s="6"/>
    </row>
  </sheetData>
  <mergeCells count="6">
    <mergeCell ref="A26:F26"/>
    <mergeCell ref="A1:F1"/>
    <mergeCell ref="A2:E2"/>
    <mergeCell ref="A23:F23"/>
    <mergeCell ref="A24:F24"/>
    <mergeCell ref="A25:F25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89D9F-3B15-4B21-8B1F-BE0EDA65E262}">
  <dimension ref="A1:F33"/>
  <sheetViews>
    <sheetView topLeftCell="A4" workbookViewId="0">
      <selection activeCell="B9" sqref="B9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235" t="s">
        <v>191</v>
      </c>
      <c r="B1" s="235"/>
      <c r="C1" s="235"/>
      <c r="D1" s="235"/>
      <c r="E1" s="235"/>
      <c r="F1" s="235"/>
    </row>
    <row r="2" spans="1:6" x14ac:dyDescent="0.25">
      <c r="A2" s="236"/>
      <c r="B2" s="236"/>
      <c r="C2" s="236"/>
      <c r="D2" s="236"/>
      <c r="E2" s="236"/>
    </row>
    <row r="3" spans="1:6" x14ac:dyDescent="0.25">
      <c r="A3" s="1" t="s">
        <v>7</v>
      </c>
      <c r="B3" s="1" t="s">
        <v>8</v>
      </c>
      <c r="C3" s="1" t="s">
        <v>51</v>
      </c>
      <c r="D3" s="1" t="s">
        <v>52</v>
      </c>
      <c r="E3" s="1" t="s">
        <v>192</v>
      </c>
      <c r="F3" s="1" t="s">
        <v>10</v>
      </c>
    </row>
    <row r="4" spans="1:6" x14ac:dyDescent="0.25">
      <c r="A4" s="2" t="s">
        <v>1</v>
      </c>
      <c r="B4" s="3">
        <v>0</v>
      </c>
      <c r="C4" s="1"/>
      <c r="D4" s="1"/>
      <c r="E4" s="1"/>
      <c r="F4" s="9"/>
    </row>
    <row r="5" spans="1:6" x14ac:dyDescent="0.25">
      <c r="A5" s="2" t="s">
        <v>2</v>
      </c>
      <c r="B5" s="3">
        <v>0</v>
      </c>
      <c r="C5" s="1"/>
      <c r="D5" s="1"/>
      <c r="E5" s="1"/>
      <c r="F5" s="9"/>
    </row>
    <row r="6" spans="1:6" x14ac:dyDescent="0.25">
      <c r="A6" s="2" t="s">
        <v>3</v>
      </c>
      <c r="B6" s="3">
        <v>22000000</v>
      </c>
      <c r="C6" s="7">
        <v>45729</v>
      </c>
      <c r="D6" s="8">
        <v>261119</v>
      </c>
      <c r="E6" s="8">
        <v>313436527</v>
      </c>
      <c r="F6" s="10"/>
    </row>
    <row r="7" spans="1:6" x14ac:dyDescent="0.25">
      <c r="A7" s="2" t="s">
        <v>4</v>
      </c>
      <c r="B7" s="3">
        <v>11000000</v>
      </c>
      <c r="C7" s="7">
        <v>45761</v>
      </c>
      <c r="D7" s="8">
        <v>261120</v>
      </c>
      <c r="E7" s="8">
        <v>31486663</v>
      </c>
      <c r="F7" s="10"/>
    </row>
    <row r="8" spans="1:6" x14ac:dyDescent="0.25">
      <c r="A8" s="2" t="s">
        <v>50</v>
      </c>
      <c r="B8" s="3">
        <v>11000000</v>
      </c>
      <c r="C8" s="7">
        <v>45792</v>
      </c>
      <c r="D8" s="47">
        <v>261121</v>
      </c>
      <c r="E8" s="8">
        <v>316492841</v>
      </c>
      <c r="F8" s="10"/>
    </row>
    <row r="9" spans="1:6" x14ac:dyDescent="0.25">
      <c r="A9" s="2" t="s">
        <v>67</v>
      </c>
      <c r="B9" s="3">
        <v>11000000</v>
      </c>
      <c r="C9" s="7">
        <v>45821</v>
      </c>
      <c r="D9" s="47">
        <v>261122</v>
      </c>
      <c r="E9" s="8">
        <v>318153073</v>
      </c>
      <c r="F9" s="10"/>
    </row>
    <row r="10" spans="1:6" hidden="1" x14ac:dyDescent="0.25">
      <c r="A10" s="2" t="s">
        <v>68</v>
      </c>
      <c r="B10" s="3">
        <v>0</v>
      </c>
      <c r="C10" s="7"/>
      <c r="D10" s="47"/>
      <c r="E10" s="8"/>
      <c r="F10" s="10"/>
    </row>
    <row r="11" spans="1:6" hidden="1" x14ac:dyDescent="0.25">
      <c r="A11" s="2" t="s">
        <v>69</v>
      </c>
      <c r="B11" s="3">
        <v>0</v>
      </c>
      <c r="C11" s="7"/>
      <c r="D11" s="47"/>
      <c r="E11" s="8"/>
      <c r="F11" s="10"/>
    </row>
    <row r="12" spans="1:6" hidden="1" x14ac:dyDescent="0.25">
      <c r="A12" s="2" t="s">
        <v>69</v>
      </c>
      <c r="B12" s="3">
        <v>0</v>
      </c>
      <c r="C12" s="7"/>
      <c r="D12" s="47"/>
      <c r="E12" s="8"/>
      <c r="F12" s="10"/>
    </row>
    <row r="13" spans="1:6" hidden="1" x14ac:dyDescent="0.25">
      <c r="A13" s="2" t="s">
        <v>69</v>
      </c>
      <c r="B13" s="3">
        <v>0</v>
      </c>
      <c r="C13" s="7"/>
      <c r="D13" s="47"/>
      <c r="E13" s="8"/>
      <c r="F13" s="10"/>
    </row>
    <row r="14" spans="1:6" hidden="1" x14ac:dyDescent="0.25">
      <c r="A14" s="2" t="s">
        <v>71</v>
      </c>
      <c r="B14" s="3">
        <v>0</v>
      </c>
      <c r="C14" s="7"/>
      <c r="D14" s="47"/>
      <c r="E14" s="8"/>
      <c r="F14" s="10"/>
    </row>
    <row r="15" spans="1:6" hidden="1" x14ac:dyDescent="0.25">
      <c r="A15" s="2" t="s">
        <v>71</v>
      </c>
      <c r="B15" s="3">
        <v>0</v>
      </c>
      <c r="C15" s="7"/>
      <c r="D15" s="47"/>
      <c r="E15" s="8"/>
      <c r="F15" s="10"/>
    </row>
    <row r="16" spans="1:6" hidden="1" x14ac:dyDescent="0.25">
      <c r="A16" s="2" t="s">
        <v>71</v>
      </c>
      <c r="B16" s="3">
        <v>0</v>
      </c>
      <c r="C16" s="7"/>
      <c r="D16" s="47"/>
      <c r="E16" s="8"/>
      <c r="F16" s="10"/>
    </row>
    <row r="17" spans="1:6" ht="15.75" thickBot="1" x14ac:dyDescent="0.3">
      <c r="A17" s="4" t="s">
        <v>9</v>
      </c>
      <c r="B17" s="5">
        <f>SUM(B4:B16)</f>
        <v>55000000</v>
      </c>
      <c r="C17" s="4"/>
      <c r="D17" s="4"/>
      <c r="E17" s="4"/>
    </row>
    <row r="18" spans="1:6" ht="15.75" thickTop="1" x14ac:dyDescent="0.25">
      <c r="B18" s="6"/>
      <c r="C18" s="6"/>
      <c r="D18" s="6"/>
      <c r="E18" s="6"/>
    </row>
    <row r="19" spans="1:6" x14ac:dyDescent="0.25">
      <c r="B19" s="6"/>
      <c r="C19" s="6"/>
      <c r="D19" s="6"/>
      <c r="E19" s="6"/>
    </row>
    <row r="20" spans="1:6" x14ac:dyDescent="0.25">
      <c r="B20" s="6"/>
      <c r="C20" s="6"/>
      <c r="D20" s="6"/>
      <c r="E20" s="6"/>
    </row>
    <row r="21" spans="1:6" x14ac:dyDescent="0.25">
      <c r="B21" s="6"/>
      <c r="C21" s="6"/>
      <c r="D21" s="6"/>
      <c r="E21" s="6"/>
    </row>
    <row r="22" spans="1:6" x14ac:dyDescent="0.25">
      <c r="B22" s="6"/>
      <c r="C22" s="6"/>
      <c r="D22" s="6"/>
      <c r="E22" s="6"/>
    </row>
    <row r="23" spans="1:6" x14ac:dyDescent="0.25">
      <c r="A23" s="210" t="s">
        <v>6</v>
      </c>
      <c r="B23" s="210"/>
      <c r="C23" s="210"/>
      <c r="D23" s="210"/>
      <c r="E23" s="210"/>
      <c r="F23" s="210"/>
    </row>
    <row r="24" spans="1:6" x14ac:dyDescent="0.25">
      <c r="A24" s="210" t="s">
        <v>11</v>
      </c>
      <c r="B24" s="210"/>
      <c r="C24" s="210"/>
      <c r="D24" s="210"/>
      <c r="E24" s="210"/>
      <c r="F24" s="210"/>
    </row>
    <row r="25" spans="1:6" x14ac:dyDescent="0.25">
      <c r="A25" s="210" t="s">
        <v>5</v>
      </c>
      <c r="B25" s="210"/>
      <c r="C25" s="210"/>
      <c r="D25" s="210"/>
      <c r="E25" s="210"/>
      <c r="F25" s="210"/>
    </row>
    <row r="26" spans="1:6" x14ac:dyDescent="0.25">
      <c r="A26" s="210" t="s">
        <v>0</v>
      </c>
      <c r="B26" s="210"/>
      <c r="C26" s="210"/>
      <c r="D26" s="210"/>
      <c r="E26" s="210"/>
      <c r="F26" s="210"/>
    </row>
    <row r="27" spans="1:6" x14ac:dyDescent="0.25">
      <c r="B27" s="6"/>
      <c r="C27" s="6"/>
      <c r="D27" s="6"/>
      <c r="E27" s="6"/>
    </row>
    <row r="28" spans="1:6" x14ac:dyDescent="0.25">
      <c r="B28" s="6"/>
      <c r="C28" s="6"/>
      <c r="D28" s="6"/>
      <c r="E28" s="6"/>
    </row>
    <row r="29" spans="1:6" x14ac:dyDescent="0.25">
      <c r="B29" s="6"/>
      <c r="C29" s="6"/>
      <c r="D29" s="6"/>
      <c r="E29" s="6"/>
    </row>
    <row r="30" spans="1:6" x14ac:dyDescent="0.25">
      <c r="B30" s="6"/>
      <c r="C30" s="6"/>
      <c r="D30" s="6"/>
      <c r="E30" s="6"/>
    </row>
    <row r="31" spans="1:6" x14ac:dyDescent="0.25">
      <c r="B31" s="6"/>
      <c r="C31" s="6"/>
      <c r="D31" s="6"/>
      <c r="E31" s="6"/>
    </row>
    <row r="32" spans="1:6" x14ac:dyDescent="0.25">
      <c r="B32" s="6"/>
      <c r="C32" s="6"/>
      <c r="D32" s="6"/>
      <c r="E32" s="6"/>
    </row>
    <row r="33" spans="2:5" x14ac:dyDescent="0.25">
      <c r="B33" s="6"/>
      <c r="C33" s="6"/>
      <c r="D33" s="6"/>
      <c r="E33" s="6"/>
    </row>
  </sheetData>
  <mergeCells count="6">
    <mergeCell ref="A26:F26"/>
    <mergeCell ref="A1:F1"/>
    <mergeCell ref="A2:E2"/>
    <mergeCell ref="A23:F23"/>
    <mergeCell ref="A24:F24"/>
    <mergeCell ref="A25:F25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CCFE4-AD97-48C7-B087-410A9784641C}">
  <dimension ref="A1:F33"/>
  <sheetViews>
    <sheetView workbookViewId="0">
      <selection activeCell="C8" sqref="C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235" t="s">
        <v>191</v>
      </c>
      <c r="B1" s="235"/>
      <c r="C1" s="235"/>
      <c r="D1" s="235"/>
      <c r="E1" s="235"/>
      <c r="F1" s="235"/>
    </row>
    <row r="2" spans="1:6" x14ac:dyDescent="0.25">
      <c r="A2" s="236"/>
      <c r="B2" s="236"/>
      <c r="C2" s="236"/>
      <c r="D2" s="236"/>
      <c r="E2" s="236"/>
    </row>
    <row r="3" spans="1:6" x14ac:dyDescent="0.25">
      <c r="A3" s="1" t="s">
        <v>7</v>
      </c>
      <c r="B3" s="1" t="s">
        <v>8</v>
      </c>
      <c r="C3" s="1" t="s">
        <v>51</v>
      </c>
      <c r="D3" s="1" t="s">
        <v>52</v>
      </c>
      <c r="E3" s="1" t="s">
        <v>192</v>
      </c>
      <c r="F3" s="1" t="s">
        <v>10</v>
      </c>
    </row>
    <row r="4" spans="1:6" x14ac:dyDescent="0.25">
      <c r="A4" s="2" t="s">
        <v>1</v>
      </c>
      <c r="B4" s="3">
        <v>0</v>
      </c>
      <c r="C4" s="1"/>
      <c r="D4" s="1"/>
      <c r="E4" s="1"/>
      <c r="F4" s="9"/>
    </row>
    <row r="5" spans="1:6" x14ac:dyDescent="0.25">
      <c r="A5" s="2" t="s">
        <v>2</v>
      </c>
      <c r="B5" s="3">
        <v>0</v>
      </c>
      <c r="C5" s="1"/>
      <c r="D5" s="1"/>
      <c r="E5" s="1"/>
      <c r="F5" s="9"/>
    </row>
    <row r="6" spans="1:6" x14ac:dyDescent="0.25">
      <c r="A6" s="2" t="s">
        <v>3</v>
      </c>
      <c r="B6" s="3">
        <v>22000000</v>
      </c>
      <c r="C6" s="7">
        <v>45729</v>
      </c>
      <c r="D6" s="8">
        <v>261119</v>
      </c>
      <c r="E6" s="8">
        <v>313436527</v>
      </c>
      <c r="F6" s="10"/>
    </row>
    <row r="7" spans="1:6" x14ac:dyDescent="0.25">
      <c r="A7" s="2" t="s">
        <v>4</v>
      </c>
      <c r="B7" s="3">
        <v>11000000</v>
      </c>
      <c r="C7" s="7">
        <v>45761</v>
      </c>
      <c r="D7" s="8">
        <v>261120</v>
      </c>
      <c r="E7" s="8">
        <v>31486663</v>
      </c>
      <c r="F7" s="10"/>
    </row>
    <row r="8" spans="1:6" x14ac:dyDescent="0.25">
      <c r="A8" s="2" t="s">
        <v>50</v>
      </c>
      <c r="B8" s="3">
        <v>11000000</v>
      </c>
      <c r="C8" s="7">
        <v>45792</v>
      </c>
      <c r="D8" s="47">
        <v>261121</v>
      </c>
      <c r="E8" s="8">
        <v>316492841</v>
      </c>
      <c r="F8" s="10"/>
    </row>
    <row r="9" spans="1:6" x14ac:dyDescent="0.25">
      <c r="A9" s="2" t="s">
        <v>67</v>
      </c>
      <c r="B9" s="3">
        <v>11000000</v>
      </c>
      <c r="C9" s="7">
        <v>45821</v>
      </c>
      <c r="D9" s="47">
        <v>261122</v>
      </c>
      <c r="E9" s="8">
        <v>318153073</v>
      </c>
      <c r="F9" s="10"/>
    </row>
    <row r="10" spans="1:6" x14ac:dyDescent="0.25">
      <c r="A10" s="2" t="s">
        <v>68</v>
      </c>
      <c r="B10" s="3">
        <v>11000000</v>
      </c>
      <c r="C10" s="7">
        <v>45849</v>
      </c>
      <c r="D10" s="47">
        <v>261123</v>
      </c>
      <c r="E10" s="8">
        <v>319578117</v>
      </c>
      <c r="F10" s="10"/>
    </row>
    <row r="11" spans="1:6" hidden="1" x14ac:dyDescent="0.25">
      <c r="A11" s="2" t="s">
        <v>69</v>
      </c>
      <c r="B11" s="3">
        <v>0</v>
      </c>
      <c r="C11" s="7"/>
      <c r="D11" s="47"/>
      <c r="E11" s="8"/>
      <c r="F11" s="10"/>
    </row>
    <row r="12" spans="1:6" hidden="1" x14ac:dyDescent="0.25">
      <c r="A12" s="2" t="s">
        <v>69</v>
      </c>
      <c r="B12" s="3">
        <v>0</v>
      </c>
      <c r="C12" s="7"/>
      <c r="D12" s="47"/>
      <c r="E12" s="8"/>
      <c r="F12" s="10"/>
    </row>
    <row r="13" spans="1:6" hidden="1" x14ac:dyDescent="0.25">
      <c r="A13" s="2" t="s">
        <v>69</v>
      </c>
      <c r="B13" s="3">
        <v>0</v>
      </c>
      <c r="C13" s="7"/>
      <c r="D13" s="47"/>
      <c r="E13" s="8"/>
      <c r="F13" s="10"/>
    </row>
    <row r="14" spans="1:6" hidden="1" x14ac:dyDescent="0.25">
      <c r="A14" s="2" t="s">
        <v>71</v>
      </c>
      <c r="B14" s="3">
        <v>0</v>
      </c>
      <c r="C14" s="7"/>
      <c r="D14" s="47"/>
      <c r="E14" s="8"/>
      <c r="F14" s="10"/>
    </row>
    <row r="15" spans="1:6" hidden="1" x14ac:dyDescent="0.25">
      <c r="A15" s="2" t="s">
        <v>71</v>
      </c>
      <c r="B15" s="3">
        <v>0</v>
      </c>
      <c r="C15" s="7"/>
      <c r="D15" s="47"/>
      <c r="E15" s="8"/>
      <c r="F15" s="10"/>
    </row>
    <row r="16" spans="1:6" hidden="1" x14ac:dyDescent="0.25">
      <c r="A16" s="2" t="s">
        <v>71</v>
      </c>
      <c r="B16" s="3">
        <v>0</v>
      </c>
      <c r="C16" s="7"/>
      <c r="D16" s="47"/>
      <c r="E16" s="8"/>
      <c r="F16" s="10"/>
    </row>
    <row r="17" spans="1:6" ht="15.75" thickBot="1" x14ac:dyDescent="0.3">
      <c r="A17" s="4" t="s">
        <v>9</v>
      </c>
      <c r="B17" s="5">
        <f>SUM(B4:B16)</f>
        <v>66000000</v>
      </c>
      <c r="C17" s="4"/>
      <c r="D17" s="4"/>
      <c r="E17" s="4"/>
    </row>
    <row r="18" spans="1:6" ht="15.75" thickTop="1" x14ac:dyDescent="0.25">
      <c r="B18" s="6"/>
      <c r="C18" s="6"/>
      <c r="D18" s="6"/>
      <c r="E18" s="6"/>
    </row>
    <row r="19" spans="1:6" x14ac:dyDescent="0.25">
      <c r="B19" s="6"/>
      <c r="C19" s="6"/>
      <c r="D19" s="6"/>
      <c r="E19" s="6"/>
    </row>
    <row r="20" spans="1:6" x14ac:dyDescent="0.25">
      <c r="B20" s="6"/>
      <c r="C20" s="6"/>
      <c r="D20" s="6"/>
      <c r="E20" s="6"/>
    </row>
    <row r="21" spans="1:6" x14ac:dyDescent="0.25">
      <c r="B21" s="6"/>
      <c r="C21" s="6"/>
      <c r="D21" s="6"/>
      <c r="E21" s="6"/>
    </row>
    <row r="22" spans="1:6" x14ac:dyDescent="0.25">
      <c r="B22" s="6"/>
      <c r="C22" s="6"/>
      <c r="D22" s="6"/>
      <c r="E22" s="6"/>
    </row>
    <row r="23" spans="1:6" x14ac:dyDescent="0.25">
      <c r="A23" s="210" t="s">
        <v>6</v>
      </c>
      <c r="B23" s="210"/>
      <c r="C23" s="210"/>
      <c r="D23" s="210"/>
      <c r="E23" s="210"/>
      <c r="F23" s="210"/>
    </row>
    <row r="24" spans="1:6" x14ac:dyDescent="0.25">
      <c r="A24" s="210" t="s">
        <v>11</v>
      </c>
      <c r="B24" s="210"/>
      <c r="C24" s="210"/>
      <c r="D24" s="210"/>
      <c r="E24" s="210"/>
      <c r="F24" s="210"/>
    </row>
    <row r="25" spans="1:6" x14ac:dyDescent="0.25">
      <c r="A25" s="210" t="s">
        <v>5</v>
      </c>
      <c r="B25" s="210"/>
      <c r="C25" s="210"/>
      <c r="D25" s="210"/>
      <c r="E25" s="210"/>
      <c r="F25" s="210"/>
    </row>
    <row r="26" spans="1:6" x14ac:dyDescent="0.25">
      <c r="A26" s="210" t="s">
        <v>0</v>
      </c>
      <c r="B26" s="210"/>
      <c r="C26" s="210"/>
      <c r="D26" s="210"/>
      <c r="E26" s="210"/>
      <c r="F26" s="210"/>
    </row>
    <row r="27" spans="1:6" x14ac:dyDescent="0.25">
      <c r="B27" s="6"/>
      <c r="C27" s="6"/>
      <c r="D27" s="6"/>
      <c r="E27" s="6"/>
    </row>
    <row r="28" spans="1:6" x14ac:dyDescent="0.25">
      <c r="B28" s="6"/>
      <c r="C28" s="6"/>
      <c r="D28" s="6"/>
      <c r="E28" s="6"/>
    </row>
    <row r="29" spans="1:6" x14ac:dyDescent="0.25">
      <c r="B29" s="6"/>
      <c r="C29" s="6"/>
      <c r="D29" s="6"/>
      <c r="E29" s="6"/>
    </row>
    <row r="30" spans="1:6" x14ac:dyDescent="0.25">
      <c r="B30" s="6"/>
      <c r="C30" s="6"/>
      <c r="D30" s="6"/>
      <c r="E30" s="6"/>
    </row>
    <row r="31" spans="1:6" x14ac:dyDescent="0.25">
      <c r="B31" s="6"/>
      <c r="C31" s="6"/>
      <c r="D31" s="6"/>
      <c r="E31" s="6"/>
    </row>
    <row r="32" spans="1:6" x14ac:dyDescent="0.25">
      <c r="B32" s="6"/>
      <c r="C32" s="6"/>
      <c r="D32" s="6"/>
      <c r="E32" s="6"/>
    </row>
    <row r="33" spans="2:5" x14ac:dyDescent="0.25">
      <c r="B33" s="6"/>
      <c r="C33" s="6"/>
      <c r="D33" s="6"/>
      <c r="E33" s="6"/>
    </row>
  </sheetData>
  <mergeCells count="6">
    <mergeCell ref="A26:F26"/>
    <mergeCell ref="A1:F1"/>
    <mergeCell ref="A2:E2"/>
    <mergeCell ref="A23:F23"/>
    <mergeCell ref="A24:F24"/>
    <mergeCell ref="A25:F25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FC458-B43D-4778-A263-EE16BB8E7BD4}">
  <dimension ref="A1:F31"/>
  <sheetViews>
    <sheetView workbookViewId="0">
      <selection activeCell="B8" sqref="B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235" t="s">
        <v>191</v>
      </c>
      <c r="B1" s="235"/>
      <c r="C1" s="235"/>
      <c r="D1" s="235"/>
      <c r="E1" s="235"/>
      <c r="F1" s="235"/>
    </row>
    <row r="2" spans="1:6" x14ac:dyDescent="0.25">
      <c r="A2" s="236"/>
      <c r="B2" s="236"/>
      <c r="C2" s="236"/>
      <c r="D2" s="236"/>
      <c r="E2" s="236"/>
    </row>
    <row r="3" spans="1:6" x14ac:dyDescent="0.25">
      <c r="A3" s="1" t="s">
        <v>7</v>
      </c>
      <c r="B3" s="1" t="s">
        <v>8</v>
      </c>
      <c r="C3" s="1" t="s">
        <v>51</v>
      </c>
      <c r="D3" s="1" t="s">
        <v>52</v>
      </c>
      <c r="E3" s="1" t="s">
        <v>192</v>
      </c>
      <c r="F3" s="1" t="s">
        <v>10</v>
      </c>
    </row>
    <row r="4" spans="1:6" x14ac:dyDescent="0.25">
      <c r="A4" s="2" t="s">
        <v>1</v>
      </c>
      <c r="B4" s="3">
        <v>0</v>
      </c>
      <c r="C4" s="1"/>
      <c r="D4" s="1"/>
      <c r="E4" s="1"/>
      <c r="F4" s="9"/>
    </row>
    <row r="5" spans="1:6" x14ac:dyDescent="0.25">
      <c r="A5" s="2" t="s">
        <v>2</v>
      </c>
      <c r="B5" s="3">
        <v>0</v>
      </c>
      <c r="C5" s="1"/>
      <c r="D5" s="1"/>
      <c r="E5" s="1"/>
      <c r="F5" s="9"/>
    </row>
    <row r="6" spans="1:6" x14ac:dyDescent="0.25">
      <c r="A6" s="2" t="s">
        <v>3</v>
      </c>
      <c r="B6" s="3">
        <v>22000000</v>
      </c>
      <c r="C6" s="7">
        <v>45729</v>
      </c>
      <c r="D6" s="8">
        <v>261119</v>
      </c>
      <c r="E6" s="8">
        <v>313436527</v>
      </c>
      <c r="F6" s="10"/>
    </row>
    <row r="7" spans="1:6" x14ac:dyDescent="0.25">
      <c r="A7" s="2" t="s">
        <v>4</v>
      </c>
      <c r="B7" s="3">
        <v>11000000</v>
      </c>
      <c r="C7" s="7">
        <v>45761</v>
      </c>
      <c r="D7" s="8">
        <v>261120</v>
      </c>
      <c r="E7" s="8">
        <v>31486663</v>
      </c>
      <c r="F7" s="10"/>
    </row>
    <row r="8" spans="1:6" x14ac:dyDescent="0.25">
      <c r="A8" s="2" t="s">
        <v>50</v>
      </c>
      <c r="B8" s="3">
        <v>11000000</v>
      </c>
      <c r="C8" s="7">
        <v>45792</v>
      </c>
      <c r="D8" s="47">
        <v>261121</v>
      </c>
      <c r="E8" s="8">
        <v>316492841</v>
      </c>
      <c r="F8" s="10"/>
    </row>
    <row r="9" spans="1:6" x14ac:dyDescent="0.25">
      <c r="A9" s="2" t="s">
        <v>67</v>
      </c>
      <c r="B9" s="3">
        <v>11000000</v>
      </c>
      <c r="C9" s="7">
        <v>45821</v>
      </c>
      <c r="D9" s="47">
        <v>261122</v>
      </c>
      <c r="E9" s="8">
        <v>318153073</v>
      </c>
      <c r="F9" s="10"/>
    </row>
    <row r="10" spans="1:6" x14ac:dyDescent="0.25">
      <c r="A10" s="2" t="s">
        <v>68</v>
      </c>
      <c r="B10" s="3">
        <v>11000000</v>
      </c>
      <c r="C10" s="7">
        <v>45849</v>
      </c>
      <c r="D10" s="47">
        <v>261123</v>
      </c>
      <c r="E10" s="8">
        <v>319578117</v>
      </c>
      <c r="F10" s="10"/>
    </row>
    <row r="11" spans="1:6" x14ac:dyDescent="0.25">
      <c r="A11" s="2" t="s">
        <v>69</v>
      </c>
      <c r="B11" s="3">
        <v>11000000</v>
      </c>
      <c r="C11" s="7">
        <v>45882</v>
      </c>
      <c r="D11" s="47">
        <v>261124</v>
      </c>
      <c r="E11" s="8">
        <v>321529721</v>
      </c>
      <c r="F11" s="10"/>
    </row>
    <row r="12" spans="1:6" hidden="1" x14ac:dyDescent="0.25">
      <c r="A12" s="2" t="s">
        <v>71</v>
      </c>
      <c r="B12" s="3">
        <v>0</v>
      </c>
      <c r="C12" s="7"/>
      <c r="D12" s="47"/>
      <c r="E12" s="8"/>
      <c r="F12" s="10"/>
    </row>
    <row r="13" spans="1:6" hidden="1" x14ac:dyDescent="0.25">
      <c r="A13" s="2" t="s">
        <v>71</v>
      </c>
      <c r="B13" s="3">
        <v>0</v>
      </c>
      <c r="C13" s="7"/>
      <c r="D13" s="47"/>
      <c r="E13" s="8"/>
      <c r="F13" s="10"/>
    </row>
    <row r="14" spans="1:6" hidden="1" x14ac:dyDescent="0.25">
      <c r="A14" s="2" t="s">
        <v>71</v>
      </c>
      <c r="B14" s="3">
        <v>0</v>
      </c>
      <c r="C14" s="7"/>
      <c r="D14" s="47"/>
      <c r="E14" s="8"/>
      <c r="F14" s="10"/>
    </row>
    <row r="15" spans="1:6" ht="15.75" thickBot="1" x14ac:dyDescent="0.3">
      <c r="A15" s="4" t="s">
        <v>9</v>
      </c>
      <c r="B15" s="5">
        <f>SUM(B4:B14)</f>
        <v>77000000</v>
      </c>
      <c r="C15" s="4"/>
      <c r="D15" s="4"/>
      <c r="E15" s="4"/>
    </row>
    <row r="16" spans="1:6" ht="15.75" thickTop="1" x14ac:dyDescent="0.25">
      <c r="B16" s="6"/>
      <c r="C16" s="6"/>
      <c r="D16" s="6"/>
      <c r="E16" s="6"/>
    </row>
    <row r="17" spans="1:6" x14ac:dyDescent="0.25">
      <c r="B17" s="6"/>
      <c r="C17" s="6"/>
      <c r="D17" s="6"/>
      <c r="E17" s="6"/>
    </row>
    <row r="18" spans="1:6" x14ac:dyDescent="0.25">
      <c r="B18" s="6"/>
      <c r="C18" s="6"/>
      <c r="D18" s="6"/>
      <c r="E18" s="6"/>
    </row>
    <row r="19" spans="1:6" x14ac:dyDescent="0.25">
      <c r="B19" s="6"/>
      <c r="C19" s="6"/>
      <c r="D19" s="6"/>
      <c r="E19" s="6"/>
    </row>
    <row r="20" spans="1:6" x14ac:dyDescent="0.25">
      <c r="B20" s="6"/>
      <c r="C20" s="6"/>
      <c r="D20" s="6"/>
      <c r="E20" s="6"/>
    </row>
    <row r="21" spans="1:6" x14ac:dyDescent="0.25">
      <c r="A21" s="210" t="s">
        <v>6</v>
      </c>
      <c r="B21" s="210"/>
      <c r="C21" s="210"/>
      <c r="D21" s="210"/>
      <c r="E21" s="210"/>
      <c r="F21" s="210"/>
    </row>
    <row r="22" spans="1:6" x14ac:dyDescent="0.25">
      <c r="A22" s="210" t="s">
        <v>11</v>
      </c>
      <c r="B22" s="210"/>
      <c r="C22" s="210"/>
      <c r="D22" s="210"/>
      <c r="E22" s="210"/>
      <c r="F22" s="210"/>
    </row>
    <row r="23" spans="1:6" x14ac:dyDescent="0.25">
      <c r="A23" s="210" t="s">
        <v>5</v>
      </c>
      <c r="B23" s="210"/>
      <c r="C23" s="210"/>
      <c r="D23" s="210"/>
      <c r="E23" s="210"/>
      <c r="F23" s="210"/>
    </row>
    <row r="24" spans="1:6" x14ac:dyDescent="0.25">
      <c r="A24" s="210" t="s">
        <v>0</v>
      </c>
      <c r="B24" s="210"/>
      <c r="C24" s="210"/>
      <c r="D24" s="210"/>
      <c r="E24" s="210"/>
      <c r="F24" s="210"/>
    </row>
    <row r="25" spans="1:6" x14ac:dyDescent="0.25">
      <c r="B25" s="6"/>
      <c r="C25" s="6"/>
      <c r="D25" s="6"/>
      <c r="E25" s="6"/>
    </row>
    <row r="26" spans="1:6" x14ac:dyDescent="0.25">
      <c r="B26" s="6"/>
      <c r="C26" s="6"/>
      <c r="D26" s="6"/>
      <c r="E26" s="6"/>
    </row>
    <row r="27" spans="1:6" x14ac:dyDescent="0.25">
      <c r="B27" s="6"/>
      <c r="C27" s="6"/>
      <c r="D27" s="6"/>
      <c r="E27" s="6"/>
    </row>
    <row r="28" spans="1:6" x14ac:dyDescent="0.25">
      <c r="B28" s="6"/>
      <c r="C28" s="6"/>
      <c r="D28" s="6"/>
      <c r="E28" s="6"/>
    </row>
    <row r="29" spans="1:6" x14ac:dyDescent="0.25">
      <c r="B29" s="6"/>
      <c r="C29" s="6"/>
      <c r="D29" s="6"/>
      <c r="E29" s="6"/>
    </row>
    <row r="30" spans="1:6" x14ac:dyDescent="0.25">
      <c r="B30" s="6"/>
      <c r="C30" s="6"/>
      <c r="D30" s="6"/>
      <c r="E30" s="6"/>
    </row>
    <row r="31" spans="1:6" x14ac:dyDescent="0.25">
      <c r="B31" s="6"/>
      <c r="C31" s="6"/>
      <c r="D31" s="6"/>
      <c r="E31" s="6"/>
    </row>
  </sheetData>
  <mergeCells count="6">
    <mergeCell ref="A1:F1"/>
    <mergeCell ref="A2:E2"/>
    <mergeCell ref="A21:F21"/>
    <mergeCell ref="A22:F22"/>
    <mergeCell ref="A23:F23"/>
    <mergeCell ref="A24:F24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MAYO DECE-5</vt:lpstr>
      <vt:lpstr>JUNIO DECE-5</vt:lpstr>
      <vt:lpstr>JULIO DECE-5</vt:lpstr>
      <vt:lpstr>AGOSTO DECE-5</vt:lpstr>
      <vt:lpstr>MAYO ANEXO A DECE-5</vt:lpstr>
      <vt:lpstr>JUNIO ANEXO A DECE-5</vt:lpstr>
      <vt:lpstr>JULIO ANEXO A DECE-5</vt:lpstr>
      <vt:lpstr>AGOSTO ANEXO A DECE-5</vt:lpstr>
      <vt:lpstr>MAYO DECE-6</vt:lpstr>
      <vt:lpstr>JUNIO DECE-6</vt:lpstr>
      <vt:lpstr>JULIO DECE-6</vt:lpstr>
      <vt:lpstr>AGOSTO DECE-6</vt:lpstr>
      <vt:lpstr>EJECUCION FISICA MAYO DECE-8</vt:lpstr>
      <vt:lpstr>EJECUCION FISICA JUNIO DECE-8</vt:lpstr>
      <vt:lpstr>EJECUCION FISICA JULIO DECE-8</vt:lpstr>
      <vt:lpstr>EJECUCION FISICA AGOSTO DECE-8</vt:lpstr>
      <vt:lpstr>PRESUPUESTO MAYO</vt:lpstr>
      <vt:lpstr>PRESUPUESTO JUNIO</vt:lpstr>
      <vt:lpstr>PRESUPUESTO JULIO</vt:lpstr>
      <vt:lpstr>PRESUPUESTO AGOSTO</vt:lpstr>
      <vt:lpstr>APORTES MAYO</vt:lpstr>
      <vt:lpstr>APORTES JUNIO</vt:lpstr>
      <vt:lpstr>APORTES JULIO</vt:lpstr>
      <vt:lpstr>APORTES AGOSTO</vt:lpstr>
      <vt:lpstr>'AGOSTO ANEXO A DECE-5'!Área_de_impresión</vt:lpstr>
      <vt:lpstr>'AGOSTO DECE-5'!Área_de_impresión</vt:lpstr>
      <vt:lpstr>'AGOSTO DECE-6'!Área_de_impresión</vt:lpstr>
      <vt:lpstr>'APORTES AGOSTO'!Área_de_impresión</vt:lpstr>
      <vt:lpstr>'APORTES JULIO'!Área_de_impresión</vt:lpstr>
      <vt:lpstr>'APORTES JUNIO'!Área_de_impresión</vt:lpstr>
      <vt:lpstr>'APORTES MAYO'!Área_de_impresión</vt:lpstr>
      <vt:lpstr>'EJECUCION FISICA AGOSTO DECE-8'!Área_de_impresión</vt:lpstr>
      <vt:lpstr>'EJECUCION FISICA JULIO DECE-8'!Área_de_impresión</vt:lpstr>
      <vt:lpstr>'EJECUCION FISICA JUNIO DECE-8'!Área_de_impresión</vt:lpstr>
      <vt:lpstr>'EJECUCION FISICA MAYO DECE-8'!Área_de_impresión</vt:lpstr>
      <vt:lpstr>'JULIO ANEXO A DECE-5'!Área_de_impresión</vt:lpstr>
      <vt:lpstr>'JULIO DECE-5'!Área_de_impresión</vt:lpstr>
      <vt:lpstr>'JULIO DECE-6'!Área_de_impresión</vt:lpstr>
      <vt:lpstr>'JUNIO ANEXO A DECE-5'!Área_de_impresión</vt:lpstr>
      <vt:lpstr>'JUNIO DECE-5'!Área_de_impresión</vt:lpstr>
      <vt:lpstr>'JUNIO DECE-6'!Área_de_impresión</vt:lpstr>
      <vt:lpstr>'MAYO ANEXO A DECE-5'!Área_de_impresión</vt:lpstr>
      <vt:lpstr>'MAYO DECE-5'!Área_de_impresión</vt:lpstr>
      <vt:lpstr>'MAYO DECE-6'!Área_de_impresión</vt:lpstr>
      <vt:lpstr>'PRESUPUESTO AGOSTO'!Área_de_impresión</vt:lpstr>
      <vt:lpstr>'PRESUPUESTO JULIO'!Área_de_impresión</vt:lpstr>
      <vt:lpstr>'PRESUPUESTO JUNIO'!Área_de_impresión</vt:lpstr>
      <vt:lpstr>'PRESUPUESTO MAYO'!Área_de_impresión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Victor Reyes</cp:lastModifiedBy>
  <cp:lastPrinted>2025-09-12T12:11:13Z</cp:lastPrinted>
  <dcterms:created xsi:type="dcterms:W3CDTF">2021-05-20T16:42:59Z</dcterms:created>
  <dcterms:modified xsi:type="dcterms:W3CDTF">2025-09-12T12:14:58Z</dcterms:modified>
</cp:coreProperties>
</file>