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60" windowWidth="20730" windowHeight="10860" firstSheet="13" activeTab="15"/>
  </bookViews>
  <sheets>
    <sheet name="ENERO DECE-5" sheetId="166" r:id="rId1"/>
    <sheet name="FEBRERO DECE-5" sheetId="171" r:id="rId2"/>
    <sheet name="MARZO DECE-5" sheetId="177" r:id="rId3"/>
    <sheet name="ABRIL DECE-5" sheetId="183" r:id="rId4"/>
    <sheet name="ENERO ANEXO A DECE-5" sheetId="167" r:id="rId5"/>
    <sheet name="FEBRERO ANEXO A DECE-5" sheetId="172" r:id="rId6"/>
    <sheet name="MARZO ANEXO A DECE-5" sheetId="178" r:id="rId7"/>
    <sheet name="ABRIL ANEXO A DECE-5" sheetId="184" r:id="rId8"/>
    <sheet name="ENERO DECE-6" sheetId="168" r:id="rId9"/>
    <sheet name="FEBRERO DECE-6" sheetId="173" r:id="rId10"/>
    <sheet name="MARZO DECE-6" sheetId="179" r:id="rId11"/>
    <sheet name="ABRIL DECE-6" sheetId="185" r:id="rId12"/>
    <sheet name="EJECUCION FISICA ENERO DECE-8" sheetId="165" r:id="rId13"/>
    <sheet name="EJECUCION FISICA FEBRERO DECE-8" sheetId="174" r:id="rId14"/>
    <sheet name="EJECUCION FISICA MARZO DECE-8" sheetId="180" r:id="rId15"/>
    <sheet name="EJECUCION FISICA ABRIL DECE-8" sheetId="186" r:id="rId16"/>
    <sheet name="PRESUPUESTO ENERO" sheetId="164" r:id="rId17"/>
    <sheet name="PRESUPUESTO FEBRERO" sheetId="170" r:id="rId18"/>
    <sheet name="PRESUPUESTO MARZO" sheetId="176" r:id="rId19"/>
    <sheet name="PRESUPUESTO ABRIL" sheetId="181" r:id="rId20"/>
    <sheet name="APORTES ENERO" sheetId="107" r:id="rId21"/>
    <sheet name="APORTES FEBRERO" sheetId="169" r:id="rId22"/>
    <sheet name="APORTES MARZO" sheetId="175" r:id="rId23"/>
    <sheet name="APORTES ABRIL" sheetId="182" r:id="rId24"/>
  </sheets>
  <definedNames>
    <definedName name="_xlnm.Print_Area" localSheetId="7">'ABRIL ANEXO A DECE-5'!$A$1:$J$244</definedName>
    <definedName name="_xlnm.Print_Area" localSheetId="3">'ABRIL DECE-5'!$A$1:$L$213</definedName>
    <definedName name="_xlnm.Print_Area" localSheetId="11">'ABRIL DECE-6'!$A$1:$K$72</definedName>
    <definedName name="_xlnm.Print_Area" localSheetId="23">'APORTES ABRIL'!$A$1:$F$28</definedName>
    <definedName name="_xlnm.Print_Area" localSheetId="20">'APORTES ENERO'!$A$1:$F$28</definedName>
    <definedName name="_xlnm.Print_Area" localSheetId="21">'APORTES FEBRERO'!$A$1:$F$28</definedName>
    <definedName name="_xlnm.Print_Area" localSheetId="22">'APORTES MARZO'!$A$1:$F$28</definedName>
    <definedName name="_xlnm.Print_Area" localSheetId="15">'EJECUCION FISICA ABRIL DECE-8'!$A$1:$N$160</definedName>
    <definedName name="_xlnm.Print_Area" localSheetId="12">'EJECUCION FISICA ENERO DECE-8'!$A$1:$N$160</definedName>
    <definedName name="_xlnm.Print_Area" localSheetId="13">'EJECUCION FISICA FEBRERO DECE-8'!$A$1:$N$160</definedName>
    <definedName name="_xlnm.Print_Area" localSheetId="14">'EJECUCION FISICA MARZO DECE-8'!$A$1:$N$160</definedName>
    <definedName name="_xlnm.Print_Area" localSheetId="4">'ENERO ANEXO A DECE-5'!$A$1:$J$244</definedName>
    <definedName name="_xlnm.Print_Area" localSheetId="0">'ENERO DECE-5'!$A$1:$L$207</definedName>
    <definedName name="_xlnm.Print_Area" localSheetId="8">'ENERO DECE-6'!$A$1:$K$65</definedName>
    <definedName name="_xlnm.Print_Area" localSheetId="5">'FEBRERO ANEXO A DECE-5'!$A$1:$J$244</definedName>
    <definedName name="_xlnm.Print_Area" localSheetId="1">'FEBRERO DECE-5'!$A$1:$L$212</definedName>
    <definedName name="_xlnm.Print_Area" localSheetId="9">'FEBRERO DECE-6'!$A$1:$K$72</definedName>
    <definedName name="_xlnm.Print_Area" localSheetId="6">'MARZO ANEXO A DECE-5'!$A$1:$J$244</definedName>
    <definedName name="_xlnm.Print_Area" localSheetId="2">'MARZO DECE-5'!$A$1:$L$212</definedName>
    <definedName name="_xlnm.Print_Area" localSheetId="10">'MARZO DECE-6'!$A$1:$K$72</definedName>
    <definedName name="_xlnm.Print_Area" localSheetId="19">'PRESUPUESTO ABRIL'!$A$1:$E$43</definedName>
    <definedName name="_xlnm.Print_Area" localSheetId="16">'PRESUPUESTO ENERO'!$A$1:$E$43</definedName>
    <definedName name="_xlnm.Print_Area" localSheetId="17">'PRESUPUESTO FEBRERO'!$A$1:$E$43</definedName>
    <definedName name="_xlnm.Print_Area" localSheetId="18">'PRESUPUESTO MARZO'!$A$1:$E$43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0" i="186" l="1"/>
  <c r="I80" i="186"/>
  <c r="H80" i="186"/>
  <c r="G80" i="186"/>
  <c r="F80" i="186"/>
  <c r="E80" i="186"/>
  <c r="D80" i="186"/>
  <c r="C80" i="186"/>
  <c r="L79" i="186"/>
  <c r="D124" i="186" s="1"/>
  <c r="K79" i="186"/>
  <c r="C124" i="186" s="1"/>
  <c r="L78" i="186"/>
  <c r="D123" i="186" s="1"/>
  <c r="K78" i="186"/>
  <c r="C123" i="186" s="1"/>
  <c r="L77" i="186"/>
  <c r="D122" i="186" s="1"/>
  <c r="K77" i="186"/>
  <c r="C122" i="186" s="1"/>
  <c r="L76" i="186"/>
  <c r="D121" i="186" s="1"/>
  <c r="K76" i="186"/>
  <c r="C121" i="186" s="1"/>
  <c r="L75" i="186"/>
  <c r="D120" i="186" s="1"/>
  <c r="K75" i="186"/>
  <c r="C120" i="186" s="1"/>
  <c r="L74" i="186"/>
  <c r="D119" i="186" s="1"/>
  <c r="K74" i="186"/>
  <c r="C119" i="186" s="1"/>
  <c r="L73" i="186"/>
  <c r="D118" i="186" s="1"/>
  <c r="K73" i="186"/>
  <c r="C118" i="186" s="1"/>
  <c r="L72" i="186"/>
  <c r="D117" i="186" s="1"/>
  <c r="K72" i="186"/>
  <c r="C117" i="186" s="1"/>
  <c r="L71" i="186"/>
  <c r="D116" i="186" s="1"/>
  <c r="K71" i="186"/>
  <c r="C116" i="186" s="1"/>
  <c r="L70" i="186"/>
  <c r="D115" i="186" s="1"/>
  <c r="K70" i="186"/>
  <c r="C115" i="186" s="1"/>
  <c r="L69" i="186"/>
  <c r="D114" i="186" s="1"/>
  <c r="K69" i="186"/>
  <c r="C114" i="186" s="1"/>
  <c r="L68" i="186"/>
  <c r="D113" i="186" s="1"/>
  <c r="K68" i="186"/>
  <c r="C113" i="186" s="1"/>
  <c r="L67" i="186"/>
  <c r="D112" i="186" s="1"/>
  <c r="K67" i="186"/>
  <c r="C112" i="186" s="1"/>
  <c r="L66" i="186"/>
  <c r="D111" i="186" s="1"/>
  <c r="K66" i="186"/>
  <c r="C111" i="186" s="1"/>
  <c r="L65" i="186"/>
  <c r="D110" i="186" s="1"/>
  <c r="K65" i="186"/>
  <c r="C110" i="186" s="1"/>
  <c r="L64" i="186"/>
  <c r="D109" i="186" s="1"/>
  <c r="K64" i="186"/>
  <c r="C109" i="186" s="1"/>
  <c r="L63" i="186"/>
  <c r="D108" i="186" s="1"/>
  <c r="K63" i="186"/>
  <c r="C108" i="186" s="1"/>
  <c r="L62" i="186"/>
  <c r="D107" i="186" s="1"/>
  <c r="K62" i="186"/>
  <c r="C107" i="186" s="1"/>
  <c r="L61" i="186"/>
  <c r="L80" i="186" s="1"/>
  <c r="K61" i="186"/>
  <c r="K80" i="186" s="1"/>
  <c r="J56" i="186"/>
  <c r="I56" i="186"/>
  <c r="H56" i="186"/>
  <c r="G56" i="186"/>
  <c r="F56" i="186"/>
  <c r="E56" i="186"/>
  <c r="D56" i="186"/>
  <c r="C56" i="186"/>
  <c r="J32" i="186"/>
  <c r="I32" i="186"/>
  <c r="H32" i="186"/>
  <c r="G32" i="186"/>
  <c r="F32" i="186"/>
  <c r="E32" i="186"/>
  <c r="D32" i="186"/>
  <c r="C32" i="186"/>
  <c r="C44" i="185"/>
  <c r="B44" i="185"/>
  <c r="I38" i="185"/>
  <c r="H38" i="185"/>
  <c r="G38" i="185"/>
  <c r="F38" i="185"/>
  <c r="E38" i="185"/>
  <c r="D38" i="185"/>
  <c r="C38" i="185"/>
  <c r="B38" i="185"/>
  <c r="K37" i="185"/>
  <c r="J37" i="185"/>
  <c r="K36" i="185"/>
  <c r="C43" i="185" s="1"/>
  <c r="C45" i="185" s="1"/>
  <c r="J36" i="185"/>
  <c r="B43" i="185" s="1"/>
  <c r="B45" i="185" s="1"/>
  <c r="I29" i="185"/>
  <c r="H29" i="185"/>
  <c r="G29" i="185"/>
  <c r="F29" i="185"/>
  <c r="E29" i="185"/>
  <c r="D29" i="185"/>
  <c r="C29" i="185"/>
  <c r="B29" i="185"/>
  <c r="I21" i="185"/>
  <c r="H21" i="185"/>
  <c r="G21" i="185"/>
  <c r="F21" i="185"/>
  <c r="E21" i="185"/>
  <c r="D21" i="185"/>
  <c r="C21" i="185"/>
  <c r="B21" i="185"/>
  <c r="F206" i="184"/>
  <c r="D205" i="184"/>
  <c r="D204" i="184"/>
  <c r="D203" i="184"/>
  <c r="D202" i="184"/>
  <c r="D201" i="184"/>
  <c r="D200" i="184"/>
  <c r="D199" i="184"/>
  <c r="D198" i="184"/>
  <c r="D197" i="184"/>
  <c r="D196" i="184"/>
  <c r="D195" i="184"/>
  <c r="D194" i="184"/>
  <c r="E193" i="184"/>
  <c r="D193" i="184"/>
  <c r="D192" i="184"/>
  <c r="E191" i="184"/>
  <c r="D191" i="184"/>
  <c r="D190" i="184"/>
  <c r="E189" i="184"/>
  <c r="D189" i="184"/>
  <c r="D188" i="184"/>
  <c r="E187" i="184"/>
  <c r="D187" i="184"/>
  <c r="D186" i="184"/>
  <c r="E185" i="184"/>
  <c r="D185" i="184"/>
  <c r="D184" i="184"/>
  <c r="J152" i="184"/>
  <c r="I152" i="184"/>
  <c r="H152" i="184"/>
  <c r="G152" i="184"/>
  <c r="F152" i="184"/>
  <c r="E152" i="184"/>
  <c r="D152" i="184"/>
  <c r="C152" i="184"/>
  <c r="J136" i="184"/>
  <c r="I136" i="184"/>
  <c r="H136" i="184"/>
  <c r="G136" i="184"/>
  <c r="F136" i="184"/>
  <c r="E136" i="184"/>
  <c r="D136" i="184"/>
  <c r="C136" i="184"/>
  <c r="J128" i="184"/>
  <c r="I128" i="184"/>
  <c r="H128" i="184"/>
  <c r="G128" i="184"/>
  <c r="F128" i="184"/>
  <c r="E128" i="184"/>
  <c r="D128" i="184"/>
  <c r="C128" i="184"/>
  <c r="J102" i="184"/>
  <c r="I102" i="184"/>
  <c r="H102" i="184"/>
  <c r="G102" i="184"/>
  <c r="F102" i="184"/>
  <c r="E102" i="184"/>
  <c r="D102" i="184"/>
  <c r="C102" i="184"/>
  <c r="J86" i="184"/>
  <c r="I86" i="184"/>
  <c r="H86" i="184"/>
  <c r="G86" i="184"/>
  <c r="F86" i="184"/>
  <c r="E86" i="184"/>
  <c r="D86" i="184"/>
  <c r="D78" i="184" s="1"/>
  <c r="C86" i="184"/>
  <c r="J78" i="184"/>
  <c r="I78" i="184"/>
  <c r="H78" i="184"/>
  <c r="G78" i="184"/>
  <c r="F78" i="184"/>
  <c r="E78" i="184"/>
  <c r="C78" i="184"/>
  <c r="J43" i="184"/>
  <c r="I43" i="184"/>
  <c r="H43" i="184"/>
  <c r="G43" i="184"/>
  <c r="F43" i="184"/>
  <c r="E43" i="184"/>
  <c r="D43" i="184"/>
  <c r="C43" i="184"/>
  <c r="J27" i="184"/>
  <c r="I27" i="184"/>
  <c r="H27" i="184"/>
  <c r="G27" i="184"/>
  <c r="F27" i="184"/>
  <c r="E27" i="184"/>
  <c r="D27" i="184"/>
  <c r="C27" i="184"/>
  <c r="J19" i="184"/>
  <c r="I19" i="184"/>
  <c r="H19" i="184"/>
  <c r="G19" i="184"/>
  <c r="F19" i="184"/>
  <c r="E19" i="184"/>
  <c r="D19" i="184"/>
  <c r="C19" i="184"/>
  <c r="D187" i="183"/>
  <c r="D185" i="183"/>
  <c r="D183" i="183"/>
  <c r="D181" i="183"/>
  <c r="D179" i="183"/>
  <c r="D177" i="183"/>
  <c r="D175" i="183"/>
  <c r="D173" i="183"/>
  <c r="D171" i="183"/>
  <c r="D169" i="183"/>
  <c r="D167" i="183"/>
  <c r="J136" i="183"/>
  <c r="J137" i="183" s="1"/>
  <c r="I136" i="183"/>
  <c r="I137" i="183" s="1"/>
  <c r="H136" i="183"/>
  <c r="G136" i="183"/>
  <c r="G137" i="183" s="1"/>
  <c r="F136" i="183"/>
  <c r="F137" i="183" s="1"/>
  <c r="E136" i="183"/>
  <c r="E137" i="183" s="1"/>
  <c r="D136" i="183"/>
  <c r="C136" i="183"/>
  <c r="C137" i="183" s="1"/>
  <c r="L135" i="183"/>
  <c r="D188" i="183" s="1"/>
  <c r="K135" i="183"/>
  <c r="E205" i="184" s="1"/>
  <c r="L134" i="183"/>
  <c r="K134" i="183"/>
  <c r="C187" i="183" s="1"/>
  <c r="L133" i="183"/>
  <c r="D186" i="183" s="1"/>
  <c r="K133" i="183"/>
  <c r="E203" i="184" s="1"/>
  <c r="L132" i="183"/>
  <c r="K132" i="183"/>
  <c r="C185" i="183" s="1"/>
  <c r="L131" i="183"/>
  <c r="D184" i="183" s="1"/>
  <c r="K131" i="183"/>
  <c r="E201" i="184" s="1"/>
  <c r="L130" i="183"/>
  <c r="K130" i="183"/>
  <c r="C183" i="183" s="1"/>
  <c r="L129" i="183"/>
  <c r="D182" i="183" s="1"/>
  <c r="K129" i="183"/>
  <c r="E199" i="184" s="1"/>
  <c r="L128" i="183"/>
  <c r="K128" i="183"/>
  <c r="C181" i="183" s="1"/>
  <c r="L127" i="183"/>
  <c r="D180" i="183" s="1"/>
  <c r="K127" i="183"/>
  <c r="E197" i="184" s="1"/>
  <c r="L126" i="183"/>
  <c r="K126" i="183"/>
  <c r="C179" i="183" s="1"/>
  <c r="L125" i="183"/>
  <c r="D178" i="183" s="1"/>
  <c r="K125" i="183"/>
  <c r="E195" i="184" s="1"/>
  <c r="L124" i="183"/>
  <c r="K124" i="183"/>
  <c r="C177" i="183" s="1"/>
  <c r="L123" i="183"/>
  <c r="D176" i="183" s="1"/>
  <c r="K123" i="183"/>
  <c r="C176" i="183" s="1"/>
  <c r="L122" i="183"/>
  <c r="K122" i="183"/>
  <c r="C175" i="183" s="1"/>
  <c r="L121" i="183"/>
  <c r="D174" i="183" s="1"/>
  <c r="K121" i="183"/>
  <c r="C174" i="183" s="1"/>
  <c r="L120" i="183"/>
  <c r="K120" i="183"/>
  <c r="C173" i="183" s="1"/>
  <c r="L119" i="183"/>
  <c r="D172" i="183" s="1"/>
  <c r="K119" i="183"/>
  <c r="C172" i="183" s="1"/>
  <c r="L118" i="183"/>
  <c r="K118" i="183"/>
  <c r="C171" i="183" s="1"/>
  <c r="L117" i="183"/>
  <c r="D170" i="183" s="1"/>
  <c r="K117" i="183"/>
  <c r="C170" i="183" s="1"/>
  <c r="L116" i="183"/>
  <c r="K116" i="183"/>
  <c r="C169" i="183" s="1"/>
  <c r="L115" i="183"/>
  <c r="D168" i="183" s="1"/>
  <c r="K115" i="183"/>
  <c r="C168" i="183" s="1"/>
  <c r="L114" i="183"/>
  <c r="L136" i="183" s="1"/>
  <c r="K114" i="183"/>
  <c r="C167" i="183" s="1"/>
  <c r="J111" i="183"/>
  <c r="I111" i="183"/>
  <c r="H111" i="183"/>
  <c r="H137" i="183" s="1"/>
  <c r="G111" i="183"/>
  <c r="F111" i="183"/>
  <c r="E111" i="183"/>
  <c r="D111" i="183"/>
  <c r="D137" i="183" s="1"/>
  <c r="C111" i="183"/>
  <c r="L110" i="183"/>
  <c r="K110" i="183"/>
  <c r="L109" i="183"/>
  <c r="L111" i="183" s="1"/>
  <c r="K109" i="183"/>
  <c r="L108" i="183"/>
  <c r="K108" i="183"/>
  <c r="K111" i="183" s="1"/>
  <c r="J85" i="183"/>
  <c r="J86" i="183" s="1"/>
  <c r="I85" i="183"/>
  <c r="I86" i="183" s="1"/>
  <c r="H85" i="183"/>
  <c r="H86" i="183" s="1"/>
  <c r="G85" i="183"/>
  <c r="G86" i="183" s="1"/>
  <c r="F85" i="183"/>
  <c r="F86" i="183" s="1"/>
  <c r="E85" i="183"/>
  <c r="E86" i="183" s="1"/>
  <c r="D85" i="183"/>
  <c r="D86" i="183" s="1"/>
  <c r="C85" i="183"/>
  <c r="C86" i="183" s="1"/>
  <c r="J60" i="183"/>
  <c r="I60" i="183"/>
  <c r="H60" i="183"/>
  <c r="G60" i="183"/>
  <c r="F60" i="183"/>
  <c r="E60" i="183"/>
  <c r="D60" i="183"/>
  <c r="C60" i="183"/>
  <c r="B54" i="183"/>
  <c r="J46" i="183"/>
  <c r="J47" i="183" s="1"/>
  <c r="I46" i="183"/>
  <c r="I47" i="183" s="1"/>
  <c r="H46" i="183"/>
  <c r="H47" i="183" s="1"/>
  <c r="G46" i="183"/>
  <c r="G47" i="183" s="1"/>
  <c r="F46" i="183"/>
  <c r="F47" i="183" s="1"/>
  <c r="E46" i="183"/>
  <c r="E47" i="183" s="1"/>
  <c r="D46" i="183"/>
  <c r="D47" i="183" s="1"/>
  <c r="C46" i="183"/>
  <c r="C47" i="183" s="1"/>
  <c r="I21" i="183"/>
  <c r="H21" i="183"/>
  <c r="G21" i="183"/>
  <c r="F21" i="183"/>
  <c r="E21" i="183"/>
  <c r="D21" i="183"/>
  <c r="C21" i="183"/>
  <c r="J18" i="183"/>
  <c r="J21" i="183" s="1"/>
  <c r="B19" i="182"/>
  <c r="C36" i="181"/>
  <c r="D35" i="181"/>
  <c r="D36" i="181" s="1"/>
  <c r="C35" i="181"/>
  <c r="E34" i="181"/>
  <c r="E33" i="181"/>
  <c r="E32" i="181"/>
  <c r="E31" i="181"/>
  <c r="E30" i="181"/>
  <c r="E29" i="181"/>
  <c r="E28" i="181"/>
  <c r="E27" i="181"/>
  <c r="E26" i="181"/>
  <c r="E25" i="181"/>
  <c r="E24" i="181"/>
  <c r="E23" i="181"/>
  <c r="E22" i="181"/>
  <c r="E21" i="181"/>
  <c r="E20" i="181"/>
  <c r="E19" i="181"/>
  <c r="E18" i="181"/>
  <c r="E17" i="181"/>
  <c r="E16" i="181"/>
  <c r="E15" i="181"/>
  <c r="E14" i="181"/>
  <c r="E13" i="181"/>
  <c r="E35" i="181" s="1"/>
  <c r="E36" i="181" s="1"/>
  <c r="E10" i="181"/>
  <c r="D10" i="181"/>
  <c r="C10" i="181"/>
  <c r="E9" i="181"/>
  <c r="E8" i="181"/>
  <c r="E12" i="181" s="1"/>
  <c r="C8" i="181"/>
  <c r="C12" i="181" s="1"/>
  <c r="D6" i="181"/>
  <c r="C6" i="181"/>
  <c r="E5" i="181"/>
  <c r="E6" i="181" s="1"/>
  <c r="C106" i="186" l="1"/>
  <c r="C125" i="186" s="1"/>
  <c r="D106" i="186"/>
  <c r="D125" i="186" s="1"/>
  <c r="C189" i="183"/>
  <c r="C190" i="183" s="1"/>
  <c r="D189" i="183"/>
  <c r="F181" i="184"/>
  <c r="F207" i="184" s="1"/>
  <c r="D164" i="183"/>
  <c r="L137" i="183"/>
  <c r="E181" i="184"/>
  <c r="C164" i="183"/>
  <c r="K136" i="183"/>
  <c r="K137" i="183" s="1"/>
  <c r="C178" i="183"/>
  <c r="C180" i="183"/>
  <c r="C182" i="183"/>
  <c r="C184" i="183"/>
  <c r="C186" i="183"/>
  <c r="C188" i="183"/>
  <c r="J38" i="185"/>
  <c r="E184" i="184"/>
  <c r="E186" i="184"/>
  <c r="E188" i="184"/>
  <c r="E190" i="184"/>
  <c r="E192" i="184"/>
  <c r="E194" i="184"/>
  <c r="E196" i="184"/>
  <c r="E198" i="184"/>
  <c r="E200" i="184"/>
  <c r="E202" i="184"/>
  <c r="E204" i="184"/>
  <c r="K38" i="185"/>
  <c r="J80" i="180"/>
  <c r="I80" i="180"/>
  <c r="H80" i="180"/>
  <c r="G80" i="180"/>
  <c r="F80" i="180"/>
  <c r="E80" i="180"/>
  <c r="D80" i="180"/>
  <c r="C80" i="180"/>
  <c r="L79" i="180"/>
  <c r="D124" i="180" s="1"/>
  <c r="K79" i="180"/>
  <c r="C124" i="180" s="1"/>
  <c r="L78" i="180"/>
  <c r="D123" i="180" s="1"/>
  <c r="K78" i="180"/>
  <c r="C123" i="180" s="1"/>
  <c r="L77" i="180"/>
  <c r="D122" i="180" s="1"/>
  <c r="K77" i="180"/>
  <c r="C122" i="180" s="1"/>
  <c r="L76" i="180"/>
  <c r="D121" i="180" s="1"/>
  <c r="K76" i="180"/>
  <c r="C121" i="180" s="1"/>
  <c r="L75" i="180"/>
  <c r="D120" i="180" s="1"/>
  <c r="K75" i="180"/>
  <c r="C120" i="180" s="1"/>
  <c r="L74" i="180"/>
  <c r="D119" i="180" s="1"/>
  <c r="K74" i="180"/>
  <c r="C119" i="180" s="1"/>
  <c r="L73" i="180"/>
  <c r="D118" i="180" s="1"/>
  <c r="K73" i="180"/>
  <c r="C118" i="180" s="1"/>
  <c r="L72" i="180"/>
  <c r="D117" i="180" s="1"/>
  <c r="K72" i="180"/>
  <c r="C117" i="180" s="1"/>
  <c r="L71" i="180"/>
  <c r="D116" i="180" s="1"/>
  <c r="K71" i="180"/>
  <c r="C116" i="180" s="1"/>
  <c r="L70" i="180"/>
  <c r="D115" i="180" s="1"/>
  <c r="K70" i="180"/>
  <c r="C115" i="180" s="1"/>
  <c r="L69" i="180"/>
  <c r="D114" i="180" s="1"/>
  <c r="K69" i="180"/>
  <c r="C114" i="180" s="1"/>
  <c r="L68" i="180"/>
  <c r="D113" i="180" s="1"/>
  <c r="K68" i="180"/>
  <c r="C113" i="180" s="1"/>
  <c r="L67" i="180"/>
  <c r="D112" i="180" s="1"/>
  <c r="K67" i="180"/>
  <c r="C112" i="180" s="1"/>
  <c r="L66" i="180"/>
  <c r="D111" i="180" s="1"/>
  <c r="K66" i="180"/>
  <c r="C111" i="180" s="1"/>
  <c r="L65" i="180"/>
  <c r="D110" i="180" s="1"/>
  <c r="K65" i="180"/>
  <c r="C110" i="180" s="1"/>
  <c r="L64" i="180"/>
  <c r="D109" i="180" s="1"/>
  <c r="K64" i="180"/>
  <c r="C109" i="180" s="1"/>
  <c r="L63" i="180"/>
  <c r="D108" i="180" s="1"/>
  <c r="K63" i="180"/>
  <c r="C108" i="180" s="1"/>
  <c r="L62" i="180"/>
  <c r="D107" i="180" s="1"/>
  <c r="K62" i="180"/>
  <c r="C107" i="180" s="1"/>
  <c r="L61" i="180"/>
  <c r="L80" i="180" s="1"/>
  <c r="K61" i="180"/>
  <c r="K80" i="180" s="1"/>
  <c r="J56" i="180"/>
  <c r="I56" i="180"/>
  <c r="H56" i="180"/>
  <c r="G56" i="180"/>
  <c r="F56" i="180"/>
  <c r="E56" i="180"/>
  <c r="D56" i="180"/>
  <c r="C56" i="180"/>
  <c r="J32" i="180"/>
  <c r="I32" i="180"/>
  <c r="H32" i="180"/>
  <c r="G32" i="180"/>
  <c r="F32" i="180"/>
  <c r="E32" i="180"/>
  <c r="D32" i="180"/>
  <c r="C32" i="180"/>
  <c r="C43" i="179"/>
  <c r="I38" i="179"/>
  <c r="H38" i="179"/>
  <c r="G38" i="179"/>
  <c r="F38" i="179"/>
  <c r="E38" i="179"/>
  <c r="D38" i="179"/>
  <c r="C38" i="179"/>
  <c r="B38" i="179"/>
  <c r="K37" i="179"/>
  <c r="C44" i="179" s="1"/>
  <c r="J37" i="179"/>
  <c r="B44" i="179" s="1"/>
  <c r="K36" i="179"/>
  <c r="K38" i="179" s="1"/>
  <c r="J36" i="179"/>
  <c r="B43" i="179" s="1"/>
  <c r="I29" i="179"/>
  <c r="H29" i="179"/>
  <c r="G29" i="179"/>
  <c r="F29" i="179"/>
  <c r="E29" i="179"/>
  <c r="D29" i="179"/>
  <c r="C29" i="179"/>
  <c r="B29" i="179"/>
  <c r="I21" i="179"/>
  <c r="H21" i="179"/>
  <c r="G21" i="179"/>
  <c r="F21" i="179"/>
  <c r="E21" i="179"/>
  <c r="D21" i="179"/>
  <c r="C21" i="179"/>
  <c r="B21" i="179"/>
  <c r="F206" i="178"/>
  <c r="E205" i="178"/>
  <c r="D205" i="178"/>
  <c r="D204" i="178"/>
  <c r="E203" i="178"/>
  <c r="D203" i="178"/>
  <c r="D202" i="178"/>
  <c r="E201" i="178"/>
  <c r="D201" i="178"/>
  <c r="D200" i="178"/>
  <c r="E199" i="178"/>
  <c r="D199" i="178"/>
  <c r="D198" i="178"/>
  <c r="E197" i="178"/>
  <c r="D197" i="178"/>
  <c r="D196" i="178"/>
  <c r="E195" i="178"/>
  <c r="D195" i="178"/>
  <c r="D194" i="178"/>
  <c r="E193" i="178"/>
  <c r="D193" i="178"/>
  <c r="D192" i="178"/>
  <c r="E191" i="178"/>
  <c r="D191" i="178"/>
  <c r="D190" i="178"/>
  <c r="E189" i="178"/>
  <c r="D189" i="178"/>
  <c r="D188" i="178"/>
  <c r="E187" i="178"/>
  <c r="D187" i="178"/>
  <c r="D186" i="178"/>
  <c r="E185" i="178"/>
  <c r="D185" i="178"/>
  <c r="D184" i="178"/>
  <c r="J152" i="178"/>
  <c r="I152" i="178"/>
  <c r="H152" i="178"/>
  <c r="G152" i="178"/>
  <c r="F152" i="178"/>
  <c r="E152" i="178"/>
  <c r="D152" i="178"/>
  <c r="C152" i="178"/>
  <c r="J136" i="178"/>
  <c r="I136" i="178"/>
  <c r="H136" i="178"/>
  <c r="G136" i="178"/>
  <c r="F136" i="178"/>
  <c r="E136" i="178"/>
  <c r="D136" i="178"/>
  <c r="C136" i="178"/>
  <c r="J128" i="178"/>
  <c r="I128" i="178"/>
  <c r="H128" i="178"/>
  <c r="G128" i="178"/>
  <c r="F128" i="178"/>
  <c r="E128" i="178"/>
  <c r="D128" i="178"/>
  <c r="C128" i="178"/>
  <c r="J102" i="178"/>
  <c r="I102" i="178"/>
  <c r="H102" i="178"/>
  <c r="G102" i="178"/>
  <c r="F102" i="178"/>
  <c r="E102" i="178"/>
  <c r="D102" i="178"/>
  <c r="C102" i="178"/>
  <c r="J86" i="178"/>
  <c r="I86" i="178"/>
  <c r="H86" i="178"/>
  <c r="G86" i="178"/>
  <c r="F86" i="178"/>
  <c r="E86" i="178"/>
  <c r="D86" i="178"/>
  <c r="C86" i="178"/>
  <c r="J78" i="178"/>
  <c r="I78" i="178"/>
  <c r="H78" i="178"/>
  <c r="G78" i="178"/>
  <c r="F78" i="178"/>
  <c r="E78" i="178"/>
  <c r="D78" i="178"/>
  <c r="C78" i="178"/>
  <c r="J43" i="178"/>
  <c r="I43" i="178"/>
  <c r="H43" i="178"/>
  <c r="G43" i="178"/>
  <c r="F43" i="178"/>
  <c r="E43" i="178"/>
  <c r="D43" i="178"/>
  <c r="C43" i="178"/>
  <c r="J27" i="178"/>
  <c r="I27" i="178"/>
  <c r="H27" i="178"/>
  <c r="G27" i="178"/>
  <c r="F27" i="178"/>
  <c r="E27" i="178"/>
  <c r="D27" i="178"/>
  <c r="C27" i="178"/>
  <c r="J19" i="178"/>
  <c r="I19" i="178"/>
  <c r="H19" i="178"/>
  <c r="G19" i="178"/>
  <c r="F19" i="178"/>
  <c r="E19" i="178"/>
  <c r="D19" i="178"/>
  <c r="C19" i="178"/>
  <c r="D187" i="177"/>
  <c r="D185" i="177"/>
  <c r="D183" i="177"/>
  <c r="D181" i="177"/>
  <c r="D179" i="177"/>
  <c r="D177" i="177"/>
  <c r="D175" i="177"/>
  <c r="D173" i="177"/>
  <c r="D171" i="177"/>
  <c r="D169" i="177"/>
  <c r="D167" i="177"/>
  <c r="J136" i="177"/>
  <c r="J137" i="177" s="1"/>
  <c r="I136" i="177"/>
  <c r="I137" i="177" s="1"/>
  <c r="H136" i="177"/>
  <c r="G136" i="177"/>
  <c r="G137" i="177" s="1"/>
  <c r="F136" i="177"/>
  <c r="F137" i="177" s="1"/>
  <c r="E136" i="177"/>
  <c r="E137" i="177" s="1"/>
  <c r="D136" i="177"/>
  <c r="C136" i="177"/>
  <c r="C137" i="177" s="1"/>
  <c r="L135" i="177"/>
  <c r="D188" i="177" s="1"/>
  <c r="K135" i="177"/>
  <c r="C188" i="177" s="1"/>
  <c r="L134" i="177"/>
  <c r="K134" i="177"/>
  <c r="C187" i="177" s="1"/>
  <c r="L133" i="177"/>
  <c r="D186" i="177" s="1"/>
  <c r="K133" i="177"/>
  <c r="C186" i="177" s="1"/>
  <c r="L132" i="177"/>
  <c r="K132" i="177"/>
  <c r="C185" i="177" s="1"/>
  <c r="L131" i="177"/>
  <c r="D184" i="177" s="1"/>
  <c r="K131" i="177"/>
  <c r="C184" i="177" s="1"/>
  <c r="L130" i="177"/>
  <c r="K130" i="177"/>
  <c r="C183" i="177" s="1"/>
  <c r="L129" i="177"/>
  <c r="D182" i="177" s="1"/>
  <c r="K129" i="177"/>
  <c r="C182" i="177" s="1"/>
  <c r="L128" i="177"/>
  <c r="K128" i="177"/>
  <c r="C181" i="177" s="1"/>
  <c r="L127" i="177"/>
  <c r="D180" i="177" s="1"/>
  <c r="K127" i="177"/>
  <c r="C180" i="177" s="1"/>
  <c r="L126" i="177"/>
  <c r="K126" i="177"/>
  <c r="C179" i="177" s="1"/>
  <c r="L125" i="177"/>
  <c r="D178" i="177" s="1"/>
  <c r="K125" i="177"/>
  <c r="C178" i="177" s="1"/>
  <c r="L124" i="177"/>
  <c r="K124" i="177"/>
  <c r="C177" i="177" s="1"/>
  <c r="L123" i="177"/>
  <c r="D176" i="177" s="1"/>
  <c r="K123" i="177"/>
  <c r="C176" i="177" s="1"/>
  <c r="L122" i="177"/>
  <c r="K122" i="177"/>
  <c r="C175" i="177" s="1"/>
  <c r="L121" i="177"/>
  <c r="D174" i="177" s="1"/>
  <c r="K121" i="177"/>
  <c r="C174" i="177" s="1"/>
  <c r="L120" i="177"/>
  <c r="K120" i="177"/>
  <c r="C173" i="177" s="1"/>
  <c r="L119" i="177"/>
  <c r="D172" i="177" s="1"/>
  <c r="K119" i="177"/>
  <c r="C172" i="177" s="1"/>
  <c r="L118" i="177"/>
  <c r="K118" i="177"/>
  <c r="C171" i="177" s="1"/>
  <c r="L117" i="177"/>
  <c r="D170" i="177" s="1"/>
  <c r="K117" i="177"/>
  <c r="C170" i="177" s="1"/>
  <c r="L116" i="177"/>
  <c r="K116" i="177"/>
  <c r="C169" i="177" s="1"/>
  <c r="L115" i="177"/>
  <c r="D168" i="177" s="1"/>
  <c r="K115" i="177"/>
  <c r="C168" i="177" s="1"/>
  <c r="L114" i="177"/>
  <c r="L136" i="177" s="1"/>
  <c r="K114" i="177"/>
  <c r="C167" i="177" s="1"/>
  <c r="C189" i="177" s="1"/>
  <c r="J111" i="177"/>
  <c r="I111" i="177"/>
  <c r="H111" i="177"/>
  <c r="H137" i="177" s="1"/>
  <c r="G111" i="177"/>
  <c r="F111" i="177"/>
  <c r="E111" i="177"/>
  <c r="D111" i="177"/>
  <c r="D137" i="177" s="1"/>
  <c r="C111" i="177"/>
  <c r="L110" i="177"/>
  <c r="K110" i="177"/>
  <c r="L109" i="177"/>
  <c r="L111" i="177" s="1"/>
  <c r="K109" i="177"/>
  <c r="L108" i="177"/>
  <c r="K108" i="177"/>
  <c r="K111" i="177" s="1"/>
  <c r="J85" i="177"/>
  <c r="J86" i="177" s="1"/>
  <c r="I85" i="177"/>
  <c r="I86" i="177" s="1"/>
  <c r="H85" i="177"/>
  <c r="H86" i="177" s="1"/>
  <c r="G85" i="177"/>
  <c r="G86" i="177" s="1"/>
  <c r="F85" i="177"/>
  <c r="F86" i="177" s="1"/>
  <c r="E85" i="177"/>
  <c r="E86" i="177" s="1"/>
  <c r="D85" i="177"/>
  <c r="D86" i="177" s="1"/>
  <c r="C85" i="177"/>
  <c r="C86" i="177" s="1"/>
  <c r="J60" i="177"/>
  <c r="I60" i="177"/>
  <c r="H60" i="177"/>
  <c r="G60" i="177"/>
  <c r="F60" i="177"/>
  <c r="E60" i="177"/>
  <c r="D60" i="177"/>
  <c r="C60" i="177"/>
  <c r="B54" i="177"/>
  <c r="J46" i="177"/>
  <c r="J47" i="177" s="1"/>
  <c r="I46" i="177"/>
  <c r="I47" i="177" s="1"/>
  <c r="H46" i="177"/>
  <c r="H47" i="177" s="1"/>
  <c r="G46" i="177"/>
  <c r="G47" i="177" s="1"/>
  <c r="F46" i="177"/>
  <c r="F47" i="177" s="1"/>
  <c r="E46" i="177"/>
  <c r="E47" i="177" s="1"/>
  <c r="D46" i="177"/>
  <c r="D47" i="177" s="1"/>
  <c r="C46" i="177"/>
  <c r="C47" i="177" s="1"/>
  <c r="J21" i="177"/>
  <c r="I21" i="177"/>
  <c r="H21" i="177"/>
  <c r="G21" i="177"/>
  <c r="F21" i="177"/>
  <c r="E21" i="177"/>
  <c r="D21" i="177"/>
  <c r="C21" i="177"/>
  <c r="E206" i="184" l="1"/>
  <c r="E207" i="184" s="1"/>
  <c r="D190" i="183"/>
  <c r="D106" i="180"/>
  <c r="D125" i="180" s="1"/>
  <c r="C106" i="180"/>
  <c r="C125" i="180" s="1"/>
  <c r="E181" i="178"/>
  <c r="C164" i="177"/>
  <c r="C190" i="177"/>
  <c r="D189" i="177"/>
  <c r="D190" i="177" s="1"/>
  <c r="F181" i="178"/>
  <c r="F207" i="178" s="1"/>
  <c r="D164" i="177"/>
  <c r="L137" i="177"/>
  <c r="B45" i="179"/>
  <c r="C45" i="179"/>
  <c r="K136" i="177"/>
  <c r="K137" i="177" s="1"/>
  <c r="J38" i="179"/>
  <c r="E184" i="178"/>
  <c r="E186" i="178"/>
  <c r="E188" i="178"/>
  <c r="E190" i="178"/>
  <c r="E192" i="178"/>
  <c r="E194" i="178"/>
  <c r="E196" i="178"/>
  <c r="E198" i="178"/>
  <c r="E200" i="178"/>
  <c r="E202" i="178"/>
  <c r="E204" i="178"/>
  <c r="D36" i="176"/>
  <c r="C36" i="176"/>
  <c r="D35" i="176"/>
  <c r="C35" i="176"/>
  <c r="E34" i="176"/>
  <c r="E33" i="176"/>
  <c r="E32" i="176"/>
  <c r="E31" i="176"/>
  <c r="E30" i="176"/>
  <c r="E29" i="176"/>
  <c r="E28" i="176"/>
  <c r="E27" i="176"/>
  <c r="E26" i="176"/>
  <c r="E25" i="176"/>
  <c r="E24" i="176"/>
  <c r="E23" i="176"/>
  <c r="E22" i="176"/>
  <c r="E21" i="176"/>
  <c r="E20" i="176"/>
  <c r="E19" i="176"/>
  <c r="E18" i="176"/>
  <c r="E17" i="176"/>
  <c r="E16" i="176"/>
  <c r="E15" i="176"/>
  <c r="E14" i="176"/>
  <c r="E13" i="176"/>
  <c r="E35" i="176" s="1"/>
  <c r="E36" i="176" s="1"/>
  <c r="E12" i="176"/>
  <c r="C12" i="176"/>
  <c r="E10" i="176"/>
  <c r="D10" i="176"/>
  <c r="C10" i="176"/>
  <c r="E9" i="176"/>
  <c r="E8" i="176"/>
  <c r="C8" i="176"/>
  <c r="E6" i="176"/>
  <c r="D6" i="176"/>
  <c r="C6" i="176"/>
  <c r="E5" i="176"/>
  <c r="B19" i="175"/>
  <c r="E206" i="178" l="1"/>
  <c r="E207" i="178" s="1"/>
  <c r="J80" i="174"/>
  <c r="I80" i="174"/>
  <c r="H80" i="174"/>
  <c r="G80" i="174"/>
  <c r="F80" i="174"/>
  <c r="E80" i="174"/>
  <c r="D80" i="174"/>
  <c r="C80" i="174"/>
  <c r="L79" i="174"/>
  <c r="K79" i="174"/>
  <c r="L78" i="174"/>
  <c r="K78" i="174"/>
  <c r="L77" i="174"/>
  <c r="K77" i="174"/>
  <c r="L76" i="174"/>
  <c r="K76" i="174"/>
  <c r="L75" i="174"/>
  <c r="K75" i="174"/>
  <c r="L74" i="174"/>
  <c r="K74" i="174"/>
  <c r="L73" i="174"/>
  <c r="K73" i="174"/>
  <c r="L72" i="174"/>
  <c r="K72" i="174"/>
  <c r="L71" i="174"/>
  <c r="K71" i="174"/>
  <c r="L70" i="174"/>
  <c r="K70" i="174"/>
  <c r="L69" i="174"/>
  <c r="K69" i="174"/>
  <c r="L68" i="174"/>
  <c r="K68" i="174"/>
  <c r="L67" i="174"/>
  <c r="K67" i="174"/>
  <c r="L66" i="174"/>
  <c r="K66" i="174"/>
  <c r="L65" i="174"/>
  <c r="K65" i="174"/>
  <c r="L64" i="174"/>
  <c r="K64" i="174"/>
  <c r="L63" i="174"/>
  <c r="K63" i="174"/>
  <c r="L62" i="174"/>
  <c r="K62" i="174"/>
  <c r="L61" i="174"/>
  <c r="L80" i="174" s="1"/>
  <c r="K61" i="174"/>
  <c r="K80" i="174" s="1"/>
  <c r="J56" i="174"/>
  <c r="I56" i="174"/>
  <c r="H56" i="174"/>
  <c r="G56" i="174"/>
  <c r="F56" i="174"/>
  <c r="E56" i="174"/>
  <c r="D56" i="174"/>
  <c r="C56" i="174"/>
  <c r="N55" i="174"/>
  <c r="N79" i="174" s="1"/>
  <c r="M55" i="174"/>
  <c r="M79" i="174" s="1"/>
  <c r="L55" i="174"/>
  <c r="K55" i="174"/>
  <c r="L54" i="174"/>
  <c r="K54" i="174"/>
  <c r="N53" i="174"/>
  <c r="N77" i="174" s="1"/>
  <c r="M53" i="174"/>
  <c r="M77" i="174" s="1"/>
  <c r="L53" i="174"/>
  <c r="K53" i="174"/>
  <c r="L52" i="174"/>
  <c r="K52" i="174"/>
  <c r="N51" i="174"/>
  <c r="N75" i="174" s="1"/>
  <c r="M51" i="174"/>
  <c r="M75" i="174" s="1"/>
  <c r="L51" i="174"/>
  <c r="K51" i="174"/>
  <c r="L50" i="174"/>
  <c r="K50" i="174"/>
  <c r="N49" i="174"/>
  <c r="N73" i="174" s="1"/>
  <c r="M49" i="174"/>
  <c r="M73" i="174" s="1"/>
  <c r="L49" i="174"/>
  <c r="K49" i="174"/>
  <c r="L48" i="174"/>
  <c r="K48" i="174"/>
  <c r="N47" i="174"/>
  <c r="N71" i="174" s="1"/>
  <c r="M47" i="174"/>
  <c r="M71" i="174" s="1"/>
  <c r="L47" i="174"/>
  <c r="K47" i="174"/>
  <c r="L46" i="174"/>
  <c r="K46" i="174"/>
  <c r="N45" i="174"/>
  <c r="N69" i="174" s="1"/>
  <c r="M45" i="174"/>
  <c r="M69" i="174" s="1"/>
  <c r="L45" i="174"/>
  <c r="K45" i="174"/>
  <c r="L44" i="174"/>
  <c r="K44" i="174"/>
  <c r="N43" i="174"/>
  <c r="N67" i="174" s="1"/>
  <c r="M43" i="174"/>
  <c r="M67" i="174" s="1"/>
  <c r="L43" i="174"/>
  <c r="K43" i="174"/>
  <c r="L42" i="174"/>
  <c r="K42" i="174"/>
  <c r="N41" i="174"/>
  <c r="N65" i="174" s="1"/>
  <c r="M41" i="174"/>
  <c r="M65" i="174" s="1"/>
  <c r="L41" i="174"/>
  <c r="K41" i="174"/>
  <c r="L40" i="174"/>
  <c r="K40" i="174"/>
  <c r="N39" i="174"/>
  <c r="N63" i="174" s="1"/>
  <c r="M39" i="174"/>
  <c r="M63" i="174" s="1"/>
  <c r="L39" i="174"/>
  <c r="K39" i="174"/>
  <c r="L38" i="174"/>
  <c r="K38" i="174"/>
  <c r="N37" i="174"/>
  <c r="M37" i="174"/>
  <c r="L37" i="174"/>
  <c r="L56" i="174" s="1"/>
  <c r="K37" i="174"/>
  <c r="K56" i="174" s="1"/>
  <c r="J32" i="174"/>
  <c r="I32" i="174"/>
  <c r="H32" i="174"/>
  <c r="G32" i="174"/>
  <c r="F32" i="174"/>
  <c r="E32" i="174"/>
  <c r="D32" i="174"/>
  <c r="C32" i="174"/>
  <c r="L31" i="174"/>
  <c r="D124" i="174" s="1"/>
  <c r="K31" i="174"/>
  <c r="C124" i="174" s="1"/>
  <c r="L30" i="174"/>
  <c r="D123" i="174" s="1"/>
  <c r="K30" i="174"/>
  <c r="M54" i="174" s="1"/>
  <c r="M78" i="174" s="1"/>
  <c r="L29" i="174"/>
  <c r="D122" i="174" s="1"/>
  <c r="K29" i="174"/>
  <c r="C122" i="174" s="1"/>
  <c r="L28" i="174"/>
  <c r="D121" i="174" s="1"/>
  <c r="K28" i="174"/>
  <c r="M52" i="174" s="1"/>
  <c r="M76" i="174" s="1"/>
  <c r="L27" i="174"/>
  <c r="D120" i="174" s="1"/>
  <c r="K27" i="174"/>
  <c r="C120" i="174" s="1"/>
  <c r="L26" i="174"/>
  <c r="D119" i="174" s="1"/>
  <c r="K26" i="174"/>
  <c r="M50" i="174" s="1"/>
  <c r="M74" i="174" s="1"/>
  <c r="L25" i="174"/>
  <c r="D118" i="174" s="1"/>
  <c r="K25" i="174"/>
  <c r="C118" i="174" s="1"/>
  <c r="L24" i="174"/>
  <c r="D117" i="174" s="1"/>
  <c r="K24" i="174"/>
  <c r="M48" i="174" s="1"/>
  <c r="M72" i="174" s="1"/>
  <c r="L23" i="174"/>
  <c r="D116" i="174" s="1"/>
  <c r="K23" i="174"/>
  <c r="C116" i="174" s="1"/>
  <c r="L22" i="174"/>
  <c r="D115" i="174" s="1"/>
  <c r="K22" i="174"/>
  <c r="C115" i="174" s="1"/>
  <c r="L21" i="174"/>
  <c r="D114" i="174" s="1"/>
  <c r="K21" i="174"/>
  <c r="C114" i="174" s="1"/>
  <c r="L20" i="174"/>
  <c r="N44" i="174" s="1"/>
  <c r="N68" i="174" s="1"/>
  <c r="K20" i="174"/>
  <c r="M44" i="174" s="1"/>
  <c r="M68" i="174" s="1"/>
  <c r="L19" i="174"/>
  <c r="D112" i="174" s="1"/>
  <c r="K19" i="174"/>
  <c r="C112" i="174" s="1"/>
  <c r="L18" i="174"/>
  <c r="D111" i="174" s="1"/>
  <c r="K18" i="174"/>
  <c r="M42" i="174" s="1"/>
  <c r="M66" i="174" s="1"/>
  <c r="L17" i="174"/>
  <c r="D110" i="174" s="1"/>
  <c r="K17" i="174"/>
  <c r="C110" i="174" s="1"/>
  <c r="L16" i="174"/>
  <c r="N40" i="174" s="1"/>
  <c r="N64" i="174" s="1"/>
  <c r="K16" i="174"/>
  <c r="C109" i="174" s="1"/>
  <c r="L15" i="174"/>
  <c r="D108" i="174" s="1"/>
  <c r="K15" i="174"/>
  <c r="C108" i="174" s="1"/>
  <c r="L14" i="174"/>
  <c r="D107" i="174" s="1"/>
  <c r="K14" i="174"/>
  <c r="K32" i="174" s="1"/>
  <c r="L13" i="174"/>
  <c r="D106" i="174" s="1"/>
  <c r="K13" i="174"/>
  <c r="C106" i="174" s="1"/>
  <c r="C44" i="173"/>
  <c r="I38" i="173"/>
  <c r="H38" i="173"/>
  <c r="G38" i="173"/>
  <c r="F38" i="173"/>
  <c r="E38" i="173"/>
  <c r="D38" i="173"/>
  <c r="C38" i="173"/>
  <c r="B38" i="173"/>
  <c r="K37" i="173"/>
  <c r="J37" i="173"/>
  <c r="L37" i="173" s="1"/>
  <c r="M36" i="173"/>
  <c r="K36" i="173"/>
  <c r="K38" i="173" s="1"/>
  <c r="J36" i="173"/>
  <c r="J38" i="173" s="1"/>
  <c r="I29" i="173"/>
  <c r="H29" i="173"/>
  <c r="G29" i="173"/>
  <c r="F29" i="173"/>
  <c r="E29" i="173"/>
  <c r="D29" i="173"/>
  <c r="C29" i="173"/>
  <c r="B29" i="173"/>
  <c r="M28" i="173"/>
  <c r="M37" i="173" s="1"/>
  <c r="M38" i="173" s="1"/>
  <c r="K28" i="173"/>
  <c r="J28" i="173"/>
  <c r="L28" i="173" s="1"/>
  <c r="M27" i="173"/>
  <c r="M29" i="173" s="1"/>
  <c r="K27" i="173"/>
  <c r="K29" i="173" s="1"/>
  <c r="J27" i="173"/>
  <c r="J29" i="173" s="1"/>
  <c r="I21" i="173"/>
  <c r="H21" i="173"/>
  <c r="G21" i="173"/>
  <c r="F21" i="173"/>
  <c r="E21" i="173"/>
  <c r="D21" i="173"/>
  <c r="C21" i="173"/>
  <c r="B21" i="173"/>
  <c r="K20" i="173"/>
  <c r="J20" i="173"/>
  <c r="K19" i="173"/>
  <c r="K21" i="173" s="1"/>
  <c r="J19" i="173"/>
  <c r="B44" i="173" s="1"/>
  <c r="K18" i="173"/>
  <c r="C43" i="173" s="1"/>
  <c r="C45" i="173" s="1"/>
  <c r="J18" i="173"/>
  <c r="B43" i="173" s="1"/>
  <c r="B45" i="173" s="1"/>
  <c r="F206" i="172"/>
  <c r="D205" i="172"/>
  <c r="D204" i="172"/>
  <c r="D203" i="172"/>
  <c r="D202" i="172"/>
  <c r="D201" i="172"/>
  <c r="D200" i="172"/>
  <c r="D199" i="172"/>
  <c r="D198" i="172"/>
  <c r="D197" i="172"/>
  <c r="D196" i="172"/>
  <c r="D195" i="172"/>
  <c r="D194" i="172"/>
  <c r="D193" i="172"/>
  <c r="D192" i="172"/>
  <c r="D191" i="172"/>
  <c r="D190" i="172"/>
  <c r="D189" i="172"/>
  <c r="D188" i="172"/>
  <c r="D187" i="172"/>
  <c r="D186" i="172"/>
  <c r="D185" i="172"/>
  <c r="D184" i="172"/>
  <c r="J152" i="172"/>
  <c r="I152" i="172"/>
  <c r="H152" i="172"/>
  <c r="G152" i="172"/>
  <c r="F152" i="172"/>
  <c r="E152" i="172"/>
  <c r="D152" i="172"/>
  <c r="C152" i="172"/>
  <c r="J136" i="172"/>
  <c r="I136" i="172"/>
  <c r="H136" i="172"/>
  <c r="G136" i="172"/>
  <c r="F136" i="172"/>
  <c r="E136" i="172"/>
  <c r="D136" i="172"/>
  <c r="C136" i="172"/>
  <c r="J128" i="172"/>
  <c r="I128" i="172"/>
  <c r="H128" i="172"/>
  <c r="G128" i="172"/>
  <c r="F128" i="172"/>
  <c r="E128" i="172"/>
  <c r="D128" i="172"/>
  <c r="C128" i="172"/>
  <c r="J102" i="172"/>
  <c r="I102" i="172"/>
  <c r="H102" i="172"/>
  <c r="G102" i="172"/>
  <c r="F102" i="172"/>
  <c r="E102" i="172"/>
  <c r="D102" i="172"/>
  <c r="C102" i="172"/>
  <c r="J86" i="172"/>
  <c r="I86" i="172"/>
  <c r="H86" i="172"/>
  <c r="G86" i="172"/>
  <c r="F86" i="172"/>
  <c r="E86" i="172"/>
  <c r="D86" i="172"/>
  <c r="C86" i="172"/>
  <c r="J78" i="172"/>
  <c r="I78" i="172"/>
  <c r="H78" i="172"/>
  <c r="G78" i="172"/>
  <c r="F78" i="172"/>
  <c r="E78" i="172"/>
  <c r="D78" i="172"/>
  <c r="C78" i="172"/>
  <c r="J43" i="172"/>
  <c r="I43" i="172"/>
  <c r="H43" i="172"/>
  <c r="G43" i="172"/>
  <c r="F43" i="172"/>
  <c r="E43" i="172"/>
  <c r="D43" i="172"/>
  <c r="C43" i="172"/>
  <c r="J27" i="172"/>
  <c r="I27" i="172"/>
  <c r="H27" i="172"/>
  <c r="G27" i="172"/>
  <c r="F27" i="172"/>
  <c r="E27" i="172"/>
  <c r="D27" i="172"/>
  <c r="C27" i="172"/>
  <c r="J19" i="172"/>
  <c r="I19" i="172"/>
  <c r="H19" i="172"/>
  <c r="G19" i="172"/>
  <c r="F19" i="172"/>
  <c r="E19" i="172"/>
  <c r="D19" i="172"/>
  <c r="C19" i="172"/>
  <c r="D187" i="171"/>
  <c r="D185" i="171"/>
  <c r="D183" i="171"/>
  <c r="D181" i="171"/>
  <c r="D179" i="171"/>
  <c r="D177" i="171"/>
  <c r="D175" i="171"/>
  <c r="D173" i="171"/>
  <c r="D171" i="171"/>
  <c r="D167" i="171"/>
  <c r="F137" i="171"/>
  <c r="J136" i="171"/>
  <c r="I136" i="171"/>
  <c r="I137" i="171" s="1"/>
  <c r="H136" i="171"/>
  <c r="H137" i="171" s="1"/>
  <c r="G136" i="171"/>
  <c r="G137" i="171" s="1"/>
  <c r="F136" i="171"/>
  <c r="E136" i="171"/>
  <c r="E137" i="171" s="1"/>
  <c r="D136" i="171"/>
  <c r="D137" i="171" s="1"/>
  <c r="C136" i="171"/>
  <c r="C137" i="171" s="1"/>
  <c r="L135" i="171"/>
  <c r="K135" i="171"/>
  <c r="N134" i="171"/>
  <c r="L134" i="171"/>
  <c r="K134" i="171"/>
  <c r="L133" i="171"/>
  <c r="K133" i="171"/>
  <c r="L132" i="171"/>
  <c r="K132" i="171"/>
  <c r="L131" i="171"/>
  <c r="K131" i="171"/>
  <c r="N130" i="171"/>
  <c r="L130" i="171"/>
  <c r="K130" i="171"/>
  <c r="L129" i="171"/>
  <c r="K129" i="171"/>
  <c r="L128" i="171"/>
  <c r="K128" i="171"/>
  <c r="L127" i="171"/>
  <c r="K127" i="171"/>
  <c r="N126" i="171"/>
  <c r="L126" i="171"/>
  <c r="K126" i="171"/>
  <c r="L125" i="171"/>
  <c r="K125" i="171"/>
  <c r="L124" i="171"/>
  <c r="K124" i="171"/>
  <c r="L123" i="171"/>
  <c r="K123" i="171"/>
  <c r="N122" i="171"/>
  <c r="L122" i="171"/>
  <c r="K122" i="171"/>
  <c r="L121" i="171"/>
  <c r="K121" i="171"/>
  <c r="L120" i="171"/>
  <c r="K120" i="171"/>
  <c r="L119" i="171"/>
  <c r="K119" i="171"/>
  <c r="N118" i="171"/>
  <c r="L118" i="171"/>
  <c r="K118" i="171"/>
  <c r="L117" i="171"/>
  <c r="K117" i="171"/>
  <c r="L116" i="171"/>
  <c r="K116" i="171"/>
  <c r="L115" i="171"/>
  <c r="K115" i="171"/>
  <c r="N114" i="171"/>
  <c r="M114" i="171"/>
  <c r="L114" i="171"/>
  <c r="L136" i="171" s="1"/>
  <c r="K114" i="171"/>
  <c r="K136" i="171" s="1"/>
  <c r="K137" i="171" s="1"/>
  <c r="J111" i="171"/>
  <c r="J137" i="171" s="1"/>
  <c r="I111" i="171"/>
  <c r="H111" i="171"/>
  <c r="G111" i="171"/>
  <c r="F111" i="171"/>
  <c r="E111" i="171"/>
  <c r="D111" i="171"/>
  <c r="C111" i="171"/>
  <c r="L110" i="171"/>
  <c r="K110" i="171"/>
  <c r="L109" i="171"/>
  <c r="K109" i="171"/>
  <c r="L108" i="171"/>
  <c r="L111" i="171" s="1"/>
  <c r="K108" i="171"/>
  <c r="K111" i="171" s="1"/>
  <c r="J86" i="171"/>
  <c r="F86" i="171"/>
  <c r="J85" i="171"/>
  <c r="I85" i="171"/>
  <c r="I86" i="171" s="1"/>
  <c r="H85" i="171"/>
  <c r="G85" i="171"/>
  <c r="G86" i="171" s="1"/>
  <c r="F85" i="171"/>
  <c r="E85" i="171"/>
  <c r="E86" i="171" s="1"/>
  <c r="D85" i="171"/>
  <c r="C85" i="171"/>
  <c r="C86" i="171" s="1"/>
  <c r="N84" i="171"/>
  <c r="N135" i="171" s="1"/>
  <c r="L84" i="171"/>
  <c r="K84" i="171"/>
  <c r="N83" i="171"/>
  <c r="L83" i="171"/>
  <c r="K83" i="171"/>
  <c r="N82" i="171"/>
  <c r="N133" i="171" s="1"/>
  <c r="L82" i="171"/>
  <c r="K82" i="171"/>
  <c r="N81" i="171"/>
  <c r="N132" i="171" s="1"/>
  <c r="L81" i="171"/>
  <c r="K81" i="171"/>
  <c r="N80" i="171"/>
  <c r="N131" i="171" s="1"/>
  <c r="L80" i="171"/>
  <c r="K80" i="171"/>
  <c r="N79" i="171"/>
  <c r="L79" i="171"/>
  <c r="K79" i="171"/>
  <c r="N78" i="171"/>
  <c r="N129" i="171" s="1"/>
  <c r="L78" i="171"/>
  <c r="K78" i="171"/>
  <c r="N77" i="171"/>
  <c r="N128" i="171" s="1"/>
  <c r="L77" i="171"/>
  <c r="K77" i="171"/>
  <c r="N76" i="171"/>
  <c r="N127" i="171" s="1"/>
  <c r="L76" i="171"/>
  <c r="K76" i="171"/>
  <c r="N75" i="171"/>
  <c r="L75" i="171"/>
  <c r="K75" i="171"/>
  <c r="N74" i="171"/>
  <c r="N125" i="171" s="1"/>
  <c r="L74" i="171"/>
  <c r="K74" i="171"/>
  <c r="N73" i="171"/>
  <c r="N124" i="171" s="1"/>
  <c r="L73" i="171"/>
  <c r="K73" i="171"/>
  <c r="N72" i="171"/>
  <c r="N123" i="171" s="1"/>
  <c r="L72" i="171"/>
  <c r="K72" i="171"/>
  <c r="N71" i="171"/>
  <c r="L71" i="171"/>
  <c r="K71" i="171"/>
  <c r="N70" i="171"/>
  <c r="N121" i="171" s="1"/>
  <c r="L70" i="171"/>
  <c r="K70" i="171"/>
  <c r="N69" i="171"/>
  <c r="N120" i="171" s="1"/>
  <c r="L69" i="171"/>
  <c r="K69" i="171"/>
  <c r="N68" i="171"/>
  <c r="N119" i="171" s="1"/>
  <c r="L68" i="171"/>
  <c r="K68" i="171"/>
  <c r="N67" i="171"/>
  <c r="L67" i="171"/>
  <c r="K67" i="171"/>
  <c r="N66" i="171"/>
  <c r="N117" i="171" s="1"/>
  <c r="L66" i="171"/>
  <c r="K66" i="171"/>
  <c r="L65" i="171"/>
  <c r="D169" i="171" s="1"/>
  <c r="K65" i="171"/>
  <c r="L64" i="171"/>
  <c r="N64" i="171" s="1"/>
  <c r="N115" i="171" s="1"/>
  <c r="K64" i="171"/>
  <c r="N63" i="171"/>
  <c r="L63" i="171"/>
  <c r="K63" i="171"/>
  <c r="K85" i="171" s="1"/>
  <c r="K86" i="171" s="1"/>
  <c r="J60" i="171"/>
  <c r="I60" i="171"/>
  <c r="H60" i="171"/>
  <c r="G60" i="171"/>
  <c r="F60" i="171"/>
  <c r="E60" i="171"/>
  <c r="D60" i="171"/>
  <c r="C60" i="171"/>
  <c r="L59" i="171"/>
  <c r="N59" i="171" s="1"/>
  <c r="N110" i="171" s="1"/>
  <c r="K59" i="171"/>
  <c r="L58" i="171"/>
  <c r="K58" i="171"/>
  <c r="N57" i="171"/>
  <c r="N108" i="171" s="1"/>
  <c r="L57" i="171"/>
  <c r="L60" i="171" s="1"/>
  <c r="K57" i="171"/>
  <c r="K60" i="171" s="1"/>
  <c r="B54" i="171"/>
  <c r="C47" i="171"/>
  <c r="J46" i="171"/>
  <c r="J47" i="171" s="1"/>
  <c r="I46" i="171"/>
  <c r="I47" i="171" s="1"/>
  <c r="H46" i="171"/>
  <c r="H47" i="171" s="1"/>
  <c r="G46" i="171"/>
  <c r="G47" i="171" s="1"/>
  <c r="F46" i="171"/>
  <c r="F47" i="171" s="1"/>
  <c r="E46" i="171"/>
  <c r="E47" i="171" s="1"/>
  <c r="D46" i="171"/>
  <c r="D47" i="171" s="1"/>
  <c r="C46" i="171"/>
  <c r="L45" i="171"/>
  <c r="D188" i="171" s="1"/>
  <c r="K45" i="171"/>
  <c r="L44" i="171"/>
  <c r="K44" i="171"/>
  <c r="L43" i="171"/>
  <c r="D186" i="171" s="1"/>
  <c r="K43" i="171"/>
  <c r="L42" i="171"/>
  <c r="K42" i="171"/>
  <c r="L41" i="171"/>
  <c r="D184" i="171" s="1"/>
  <c r="K41" i="171"/>
  <c r="L40" i="171"/>
  <c r="K40" i="171"/>
  <c r="L39" i="171"/>
  <c r="D182" i="171" s="1"/>
  <c r="K39" i="171"/>
  <c r="L38" i="171"/>
  <c r="K38" i="171"/>
  <c r="L37" i="171"/>
  <c r="D180" i="171" s="1"/>
  <c r="K37" i="171"/>
  <c r="L36" i="171"/>
  <c r="K36" i="171"/>
  <c r="L35" i="171"/>
  <c r="D178" i="171" s="1"/>
  <c r="K35" i="171"/>
  <c r="L34" i="171"/>
  <c r="K34" i="171"/>
  <c r="L33" i="171"/>
  <c r="D176" i="171" s="1"/>
  <c r="K33" i="171"/>
  <c r="L32" i="171"/>
  <c r="K32" i="171"/>
  <c r="L31" i="171"/>
  <c r="D174" i="171" s="1"/>
  <c r="K31" i="171"/>
  <c r="L30" i="171"/>
  <c r="K30" i="171"/>
  <c r="L29" i="171"/>
  <c r="D172" i="171" s="1"/>
  <c r="K29" i="171"/>
  <c r="L28" i="171"/>
  <c r="K28" i="171"/>
  <c r="L27" i="171"/>
  <c r="D170" i="171" s="1"/>
  <c r="K27" i="171"/>
  <c r="L26" i="171"/>
  <c r="K26" i="171"/>
  <c r="L25" i="171"/>
  <c r="K25" i="171"/>
  <c r="L24" i="171"/>
  <c r="L46" i="171" s="1"/>
  <c r="L47" i="171" s="1"/>
  <c r="K24" i="171"/>
  <c r="J21" i="171"/>
  <c r="I21" i="171"/>
  <c r="H21" i="171"/>
  <c r="G21" i="171"/>
  <c r="F21" i="171"/>
  <c r="E21" i="171"/>
  <c r="D21" i="171"/>
  <c r="C21" i="171"/>
  <c r="L20" i="171"/>
  <c r="K20" i="171"/>
  <c r="M59" i="171" s="1"/>
  <c r="L19" i="171"/>
  <c r="L21" i="171" s="1"/>
  <c r="K19" i="171"/>
  <c r="M58" i="171" s="1"/>
  <c r="L18" i="171"/>
  <c r="K18" i="171"/>
  <c r="M57" i="171" s="1"/>
  <c r="D36" i="170"/>
  <c r="D35" i="170"/>
  <c r="C35" i="170"/>
  <c r="C36" i="170" s="1"/>
  <c r="E34" i="170"/>
  <c r="E33" i="170"/>
  <c r="E32" i="170"/>
  <c r="E31" i="170"/>
  <c r="E30" i="170"/>
  <c r="E29" i="170"/>
  <c r="E28" i="170"/>
  <c r="E27" i="170"/>
  <c r="E26" i="170"/>
  <c r="E25" i="170"/>
  <c r="E24" i="170"/>
  <c r="E23" i="170"/>
  <c r="E22" i="170"/>
  <c r="E21" i="170"/>
  <c r="E20" i="170"/>
  <c r="E19" i="170"/>
  <c r="E18" i="170"/>
  <c r="E17" i="170"/>
  <c r="E16" i="170"/>
  <c r="E15" i="170"/>
  <c r="E14" i="170"/>
  <c r="E13" i="170"/>
  <c r="E35" i="170" s="1"/>
  <c r="E36" i="170" s="1"/>
  <c r="E12" i="170"/>
  <c r="C12" i="170"/>
  <c r="D10" i="170"/>
  <c r="C10" i="170"/>
  <c r="E9" i="170"/>
  <c r="E10" i="170" s="1"/>
  <c r="E8" i="170"/>
  <c r="C8" i="170"/>
  <c r="E6" i="170"/>
  <c r="D6" i="170"/>
  <c r="C6" i="170"/>
  <c r="E5" i="170"/>
  <c r="B19" i="169"/>
  <c r="M56" i="174" l="1"/>
  <c r="M38" i="174"/>
  <c r="M62" i="174" s="1"/>
  <c r="M40" i="174"/>
  <c r="M64" i="174" s="1"/>
  <c r="M46" i="174"/>
  <c r="M70" i="174" s="1"/>
  <c r="M61" i="174"/>
  <c r="C107" i="174"/>
  <c r="C111" i="174"/>
  <c r="C125" i="174" s="1"/>
  <c r="C113" i="174"/>
  <c r="C117" i="174"/>
  <c r="C119" i="174"/>
  <c r="C121" i="174"/>
  <c r="C123" i="174"/>
  <c r="L32" i="174"/>
  <c r="N42" i="174"/>
  <c r="N66" i="174" s="1"/>
  <c r="N48" i="174"/>
  <c r="N72" i="174" s="1"/>
  <c r="N52" i="174"/>
  <c r="N76" i="174" s="1"/>
  <c r="N61" i="174"/>
  <c r="D109" i="174"/>
  <c r="D125" i="174" s="1"/>
  <c r="D113" i="174"/>
  <c r="N38" i="174"/>
  <c r="N62" i="174" s="1"/>
  <c r="N46" i="174"/>
  <c r="N70" i="174" s="1"/>
  <c r="N50" i="174"/>
  <c r="N74" i="174" s="1"/>
  <c r="N54" i="174"/>
  <c r="N78" i="174" s="1"/>
  <c r="N85" i="171"/>
  <c r="N111" i="171"/>
  <c r="N60" i="171"/>
  <c r="D86" i="171"/>
  <c r="H86" i="171"/>
  <c r="C170" i="171"/>
  <c r="E187" i="172" s="1"/>
  <c r="M66" i="171"/>
  <c r="M118" i="171" s="1"/>
  <c r="C172" i="171"/>
  <c r="E189" i="172" s="1"/>
  <c r="M68" i="171"/>
  <c r="M120" i="171" s="1"/>
  <c r="C176" i="171"/>
  <c r="E193" i="172" s="1"/>
  <c r="M72" i="171"/>
  <c r="M124" i="171" s="1"/>
  <c r="C180" i="171"/>
  <c r="E197" i="172" s="1"/>
  <c r="M76" i="171"/>
  <c r="M128" i="171" s="1"/>
  <c r="C182" i="171"/>
  <c r="E199" i="172" s="1"/>
  <c r="M78" i="171"/>
  <c r="M130" i="171" s="1"/>
  <c r="C186" i="171"/>
  <c r="E203" i="172" s="1"/>
  <c r="M82" i="171"/>
  <c r="M134" i="171" s="1"/>
  <c r="N65" i="171"/>
  <c r="N116" i="171" s="1"/>
  <c r="N136" i="171" s="1"/>
  <c r="N137" i="171" s="1"/>
  <c r="M110" i="171"/>
  <c r="M109" i="171"/>
  <c r="K21" i="171"/>
  <c r="C164" i="171" s="1"/>
  <c r="E181" i="172" s="1"/>
  <c r="D168" i="171"/>
  <c r="D189" i="171" s="1"/>
  <c r="D190" i="171" s="1"/>
  <c r="L85" i="171"/>
  <c r="L86" i="171" s="1"/>
  <c r="L137" i="171"/>
  <c r="M108" i="171"/>
  <c r="M60" i="171"/>
  <c r="C168" i="171"/>
  <c r="E185" i="172" s="1"/>
  <c r="M64" i="171"/>
  <c r="M116" i="171" s="1"/>
  <c r="C174" i="171"/>
  <c r="E191" i="172" s="1"/>
  <c r="M70" i="171"/>
  <c r="M122" i="171" s="1"/>
  <c r="C178" i="171"/>
  <c r="E195" i="172" s="1"/>
  <c r="M74" i="171"/>
  <c r="M126" i="171" s="1"/>
  <c r="C184" i="171"/>
  <c r="E201" i="172" s="1"/>
  <c r="M80" i="171"/>
  <c r="M132" i="171" s="1"/>
  <c r="C188" i="171"/>
  <c r="E205" i="172" s="1"/>
  <c r="M84" i="171"/>
  <c r="D164" i="171"/>
  <c r="F181" i="172" s="1"/>
  <c r="F207" i="172" s="1"/>
  <c r="C167" i="171"/>
  <c r="M63" i="171"/>
  <c r="C169" i="171"/>
  <c r="E186" i="172" s="1"/>
  <c r="M65" i="171"/>
  <c r="M117" i="171" s="1"/>
  <c r="C171" i="171"/>
  <c r="E188" i="172" s="1"/>
  <c r="M67" i="171"/>
  <c r="M119" i="171" s="1"/>
  <c r="C173" i="171"/>
  <c r="E190" i="172" s="1"/>
  <c r="M69" i="171"/>
  <c r="M121" i="171" s="1"/>
  <c r="C175" i="171"/>
  <c r="E192" i="172" s="1"/>
  <c r="M71" i="171"/>
  <c r="M123" i="171" s="1"/>
  <c r="C177" i="171"/>
  <c r="E194" i="172" s="1"/>
  <c r="M73" i="171"/>
  <c r="M125" i="171" s="1"/>
  <c r="C179" i="171"/>
  <c r="E196" i="172" s="1"/>
  <c r="M75" i="171"/>
  <c r="M127" i="171" s="1"/>
  <c r="C181" i="171"/>
  <c r="E198" i="172" s="1"/>
  <c r="M77" i="171"/>
  <c r="M129" i="171" s="1"/>
  <c r="C183" i="171"/>
  <c r="E200" i="172" s="1"/>
  <c r="M79" i="171"/>
  <c r="M131" i="171" s="1"/>
  <c r="C185" i="171"/>
  <c r="E202" i="172" s="1"/>
  <c r="M81" i="171"/>
  <c r="M133" i="171" s="1"/>
  <c r="C187" i="171"/>
  <c r="E204" i="172" s="1"/>
  <c r="M83" i="171"/>
  <c r="M135" i="171" s="1"/>
  <c r="K46" i="171"/>
  <c r="K47" i="171" s="1"/>
  <c r="N58" i="171"/>
  <c r="N109" i="171" s="1"/>
  <c r="J21" i="173"/>
  <c r="L27" i="173"/>
  <c r="L29" i="173" s="1"/>
  <c r="I38" i="168"/>
  <c r="H38" i="168"/>
  <c r="G38" i="168"/>
  <c r="F38" i="168"/>
  <c r="E38" i="168"/>
  <c r="D38" i="168"/>
  <c r="C38" i="168"/>
  <c r="B38" i="168"/>
  <c r="K37" i="168"/>
  <c r="J37" i="168"/>
  <c r="L37" i="168" s="1"/>
  <c r="K36" i="168"/>
  <c r="K38" i="168" s="1"/>
  <c r="J36" i="168"/>
  <c r="I29" i="168"/>
  <c r="H29" i="168"/>
  <c r="G29" i="168"/>
  <c r="F29" i="168"/>
  <c r="E29" i="168"/>
  <c r="D29" i="168"/>
  <c r="C29" i="168"/>
  <c r="B29" i="168"/>
  <c r="K28" i="168"/>
  <c r="M28" i="168" s="1"/>
  <c r="J28" i="168"/>
  <c r="L28" i="168" s="1"/>
  <c r="K27" i="168"/>
  <c r="K29" i="168" s="1"/>
  <c r="J27" i="168"/>
  <c r="I21" i="168"/>
  <c r="H21" i="168"/>
  <c r="G21" i="168"/>
  <c r="F21" i="168"/>
  <c r="E21" i="168"/>
  <c r="D21" i="168"/>
  <c r="C21" i="168"/>
  <c r="B21" i="168"/>
  <c r="K20" i="168"/>
  <c r="J20" i="168"/>
  <c r="K19" i="168"/>
  <c r="C44" i="168" s="1"/>
  <c r="J19" i="168"/>
  <c r="K18" i="168"/>
  <c r="C43" i="168" s="1"/>
  <c r="C45" i="168" s="1"/>
  <c r="J18" i="168"/>
  <c r="J21" i="168" s="1"/>
  <c r="F206" i="167"/>
  <c r="E186" i="167"/>
  <c r="J152" i="167"/>
  <c r="I152" i="167"/>
  <c r="H152" i="167"/>
  <c r="G152" i="167"/>
  <c r="F152" i="167"/>
  <c r="E152" i="167"/>
  <c r="D152" i="167"/>
  <c r="C152" i="167"/>
  <c r="J136" i="167"/>
  <c r="I136" i="167"/>
  <c r="H136" i="167"/>
  <c r="G136" i="167"/>
  <c r="F136" i="167"/>
  <c r="E136" i="167"/>
  <c r="D136" i="167"/>
  <c r="C136" i="167"/>
  <c r="J128" i="167"/>
  <c r="I128" i="167"/>
  <c r="H128" i="167"/>
  <c r="G128" i="167"/>
  <c r="F128" i="167"/>
  <c r="E128" i="167"/>
  <c r="D128" i="167"/>
  <c r="C128" i="167"/>
  <c r="J102" i="167"/>
  <c r="I102" i="167"/>
  <c r="H102" i="167"/>
  <c r="G102" i="167"/>
  <c r="F102" i="167"/>
  <c r="E102" i="167"/>
  <c r="D102" i="167"/>
  <c r="C102" i="167"/>
  <c r="J86" i="167"/>
  <c r="I86" i="167"/>
  <c r="H86" i="167"/>
  <c r="G86" i="167"/>
  <c r="F86" i="167"/>
  <c r="E86" i="167"/>
  <c r="D86" i="167"/>
  <c r="C86" i="167"/>
  <c r="J78" i="167"/>
  <c r="I78" i="167"/>
  <c r="H78" i="167"/>
  <c r="G78" i="167"/>
  <c r="F78" i="167"/>
  <c r="E78" i="167"/>
  <c r="D78" i="167"/>
  <c r="C78" i="167"/>
  <c r="J43" i="167"/>
  <c r="I43" i="167"/>
  <c r="H43" i="167"/>
  <c r="G43" i="167"/>
  <c r="F43" i="167"/>
  <c r="E43" i="167"/>
  <c r="D43" i="167"/>
  <c r="C43" i="167"/>
  <c r="J27" i="167"/>
  <c r="I27" i="167"/>
  <c r="H27" i="167"/>
  <c r="G27" i="167"/>
  <c r="F27" i="167"/>
  <c r="E27" i="167"/>
  <c r="D27" i="167"/>
  <c r="C27" i="167"/>
  <c r="J19" i="167"/>
  <c r="I19" i="167"/>
  <c r="H19" i="167"/>
  <c r="G19" i="167"/>
  <c r="F19" i="167"/>
  <c r="E19" i="167"/>
  <c r="D19" i="167"/>
  <c r="C19" i="167"/>
  <c r="C187" i="166"/>
  <c r="E204" i="167" s="1"/>
  <c r="C185" i="166"/>
  <c r="E202" i="167" s="1"/>
  <c r="C183" i="166"/>
  <c r="E200" i="167" s="1"/>
  <c r="C181" i="166"/>
  <c r="E198" i="167" s="1"/>
  <c r="C179" i="166"/>
  <c r="E196" i="167" s="1"/>
  <c r="C177" i="166"/>
  <c r="E193" i="167" s="1"/>
  <c r="D174" i="166"/>
  <c r="C174" i="166"/>
  <c r="C173" i="166"/>
  <c r="E190" i="167" s="1"/>
  <c r="C171" i="166"/>
  <c r="E188" i="167" s="1"/>
  <c r="C169" i="166"/>
  <c r="C167" i="166"/>
  <c r="E184" i="167" s="1"/>
  <c r="J136" i="166"/>
  <c r="J137" i="166" s="1"/>
  <c r="I136" i="166"/>
  <c r="I137" i="166" s="1"/>
  <c r="H136" i="166"/>
  <c r="H137" i="166" s="1"/>
  <c r="G136" i="166"/>
  <c r="G137" i="166" s="1"/>
  <c r="F136" i="166"/>
  <c r="F137" i="166" s="1"/>
  <c r="E136" i="166"/>
  <c r="E137" i="166" s="1"/>
  <c r="D136" i="166"/>
  <c r="D137" i="166" s="1"/>
  <c r="C136" i="166"/>
  <c r="C137" i="166" s="1"/>
  <c r="L135" i="166"/>
  <c r="K135" i="166"/>
  <c r="L134" i="166"/>
  <c r="K134" i="166"/>
  <c r="L133" i="166"/>
  <c r="K133" i="166"/>
  <c r="L132" i="166"/>
  <c r="K132" i="166"/>
  <c r="L131" i="166"/>
  <c r="K131" i="166"/>
  <c r="L130" i="166"/>
  <c r="K130" i="166"/>
  <c r="L129" i="166"/>
  <c r="K129" i="166"/>
  <c r="L128" i="166"/>
  <c r="K128" i="166"/>
  <c r="L127" i="166"/>
  <c r="K127" i="166"/>
  <c r="L126" i="166"/>
  <c r="K126" i="166"/>
  <c r="L125" i="166"/>
  <c r="K125" i="166"/>
  <c r="L124" i="166"/>
  <c r="K124" i="166"/>
  <c r="L122" i="166"/>
  <c r="K122" i="166"/>
  <c r="M121" i="166"/>
  <c r="L121" i="166"/>
  <c r="K121" i="166"/>
  <c r="L120" i="166"/>
  <c r="K120" i="166"/>
  <c r="L119" i="166"/>
  <c r="K119" i="166"/>
  <c r="L118" i="166"/>
  <c r="K118" i="166"/>
  <c r="L117" i="166"/>
  <c r="K117" i="166"/>
  <c r="L116" i="166"/>
  <c r="K116" i="166"/>
  <c r="L115" i="166"/>
  <c r="K115" i="166"/>
  <c r="M114" i="166"/>
  <c r="L114" i="166"/>
  <c r="L136" i="166" s="1"/>
  <c r="L137" i="166" s="1"/>
  <c r="K114" i="166"/>
  <c r="K136" i="166" s="1"/>
  <c r="J111" i="166"/>
  <c r="I111" i="166"/>
  <c r="H111" i="166"/>
  <c r="G111" i="166"/>
  <c r="F111" i="166"/>
  <c r="E111" i="166"/>
  <c r="D111" i="166"/>
  <c r="C111" i="166"/>
  <c r="L110" i="166"/>
  <c r="K110" i="166"/>
  <c r="L109" i="166"/>
  <c r="K109" i="166"/>
  <c r="L108" i="166"/>
  <c r="L111" i="166" s="1"/>
  <c r="K108" i="166"/>
  <c r="K111" i="166" s="1"/>
  <c r="J85" i="166"/>
  <c r="J86" i="166" s="1"/>
  <c r="I85" i="166"/>
  <c r="I86" i="166" s="1"/>
  <c r="H85" i="166"/>
  <c r="H86" i="166" s="1"/>
  <c r="G85" i="166"/>
  <c r="G86" i="166" s="1"/>
  <c r="F85" i="166"/>
  <c r="F86" i="166" s="1"/>
  <c r="E85" i="166"/>
  <c r="E86" i="166" s="1"/>
  <c r="D85" i="166"/>
  <c r="D86" i="166" s="1"/>
  <c r="C85" i="166"/>
  <c r="C86" i="166" s="1"/>
  <c r="M84" i="166"/>
  <c r="L84" i="166"/>
  <c r="K84" i="166"/>
  <c r="M83" i="166"/>
  <c r="M135" i="166" s="1"/>
  <c r="L83" i="166"/>
  <c r="K83" i="166"/>
  <c r="M82" i="166"/>
  <c r="M134" i="166" s="1"/>
  <c r="L82" i="166"/>
  <c r="K82" i="166"/>
  <c r="M81" i="166"/>
  <c r="M133" i="166" s="1"/>
  <c r="L81" i="166"/>
  <c r="K81" i="166"/>
  <c r="M80" i="166"/>
  <c r="M132" i="166" s="1"/>
  <c r="L80" i="166"/>
  <c r="K80" i="166"/>
  <c r="M79" i="166"/>
  <c r="M131" i="166" s="1"/>
  <c r="L79" i="166"/>
  <c r="K79" i="166"/>
  <c r="M78" i="166"/>
  <c r="M130" i="166" s="1"/>
  <c r="L78" i="166"/>
  <c r="K78" i="166"/>
  <c r="M77" i="166"/>
  <c r="M129" i="166" s="1"/>
  <c r="L77" i="166"/>
  <c r="K77" i="166"/>
  <c r="M76" i="166"/>
  <c r="M128" i="166" s="1"/>
  <c r="L76" i="166"/>
  <c r="K76" i="166"/>
  <c r="M75" i="166"/>
  <c r="M127" i="166" s="1"/>
  <c r="L75" i="166"/>
  <c r="K75" i="166"/>
  <c r="M74" i="166"/>
  <c r="M126" i="166" s="1"/>
  <c r="L74" i="166"/>
  <c r="K74" i="166"/>
  <c r="M73" i="166"/>
  <c r="M125" i="166" s="1"/>
  <c r="L73" i="166"/>
  <c r="K73" i="166"/>
  <c r="M71" i="166"/>
  <c r="M124" i="166" s="1"/>
  <c r="L71" i="166"/>
  <c r="K71" i="166"/>
  <c r="M70" i="166"/>
  <c r="M122" i="166" s="1"/>
  <c r="L70" i="166"/>
  <c r="K70" i="166"/>
  <c r="M69" i="166"/>
  <c r="L69" i="166"/>
  <c r="K69" i="166"/>
  <c r="L68" i="166"/>
  <c r="K68" i="166"/>
  <c r="M67" i="166"/>
  <c r="M119" i="166" s="1"/>
  <c r="L67" i="166"/>
  <c r="K67" i="166"/>
  <c r="M66" i="166"/>
  <c r="M118" i="166" s="1"/>
  <c r="L66" i="166"/>
  <c r="K66" i="166"/>
  <c r="M65" i="166"/>
  <c r="M117" i="166" s="1"/>
  <c r="L65" i="166"/>
  <c r="K65" i="166"/>
  <c r="L64" i="166"/>
  <c r="K64" i="166"/>
  <c r="M63" i="166"/>
  <c r="M115" i="166" s="1"/>
  <c r="L63" i="166"/>
  <c r="L85" i="166" s="1"/>
  <c r="K63" i="166"/>
  <c r="K85" i="166" s="1"/>
  <c r="J60" i="166"/>
  <c r="I60" i="166"/>
  <c r="H60" i="166"/>
  <c r="G60" i="166"/>
  <c r="F60" i="166"/>
  <c r="E60" i="166"/>
  <c r="D60" i="166"/>
  <c r="C60" i="166"/>
  <c r="M59" i="166"/>
  <c r="L59" i="166"/>
  <c r="K59" i="166"/>
  <c r="M58" i="166"/>
  <c r="M109" i="166" s="1"/>
  <c r="L58" i="166"/>
  <c r="K58" i="166"/>
  <c r="M57" i="166"/>
  <c r="M108" i="166" s="1"/>
  <c r="L57" i="166"/>
  <c r="L60" i="166" s="1"/>
  <c r="K57" i="166"/>
  <c r="K60" i="166" s="1"/>
  <c r="B54" i="166"/>
  <c r="H47" i="166"/>
  <c r="D47" i="166"/>
  <c r="J46" i="166"/>
  <c r="J47" i="166" s="1"/>
  <c r="I46" i="166"/>
  <c r="H46" i="166"/>
  <c r="G46" i="166"/>
  <c r="F46" i="166"/>
  <c r="F47" i="166" s="1"/>
  <c r="E46" i="166"/>
  <c r="D46" i="166"/>
  <c r="C46" i="166"/>
  <c r="L45" i="166"/>
  <c r="K45" i="166"/>
  <c r="C188" i="166" s="1"/>
  <c r="E205" i="167" s="1"/>
  <c r="L44" i="166"/>
  <c r="D187" i="166" s="1"/>
  <c r="K44" i="166"/>
  <c r="L43" i="166"/>
  <c r="K43" i="166"/>
  <c r="C186" i="166" s="1"/>
  <c r="E203" i="167" s="1"/>
  <c r="L42" i="166"/>
  <c r="D185" i="166" s="1"/>
  <c r="K42" i="166"/>
  <c r="L41" i="166"/>
  <c r="K41" i="166"/>
  <c r="C184" i="166" s="1"/>
  <c r="E201" i="167" s="1"/>
  <c r="L40" i="166"/>
  <c r="D183" i="166" s="1"/>
  <c r="K40" i="166"/>
  <c r="L39" i="166"/>
  <c r="K39" i="166"/>
  <c r="C182" i="166" s="1"/>
  <c r="E199" i="167" s="1"/>
  <c r="L38" i="166"/>
  <c r="D181" i="166" s="1"/>
  <c r="K38" i="166"/>
  <c r="L37" i="166"/>
  <c r="K37" i="166"/>
  <c r="C180" i="166" s="1"/>
  <c r="E197" i="167" s="1"/>
  <c r="L36" i="166"/>
  <c r="D179" i="166" s="1"/>
  <c r="K36" i="166"/>
  <c r="L35" i="166"/>
  <c r="K35" i="166"/>
  <c r="C178" i="166" s="1"/>
  <c r="E195" i="167" s="1"/>
  <c r="L34" i="166"/>
  <c r="D177" i="166" s="1"/>
  <c r="K34" i="166"/>
  <c r="L33" i="166"/>
  <c r="L46" i="166" s="1"/>
  <c r="L32" i="166"/>
  <c r="N71" i="166" s="1"/>
  <c r="N122" i="166" s="1"/>
  <c r="K32" i="166"/>
  <c r="C176" i="166" s="1"/>
  <c r="E192" i="167" s="1"/>
  <c r="L31" i="166"/>
  <c r="D175" i="166" s="1"/>
  <c r="K31" i="166"/>
  <c r="C175" i="166" s="1"/>
  <c r="E191" i="167" s="1"/>
  <c r="L30" i="166"/>
  <c r="D173" i="166" s="1"/>
  <c r="K30" i="166"/>
  <c r="L29" i="166"/>
  <c r="N68" i="166" s="1"/>
  <c r="N119" i="166" s="1"/>
  <c r="K29" i="166"/>
  <c r="C172" i="166" s="1"/>
  <c r="E189" i="167" s="1"/>
  <c r="L28" i="166"/>
  <c r="D171" i="166" s="1"/>
  <c r="K28" i="166"/>
  <c r="L27" i="166"/>
  <c r="N66" i="166" s="1"/>
  <c r="N117" i="166" s="1"/>
  <c r="K27" i="166"/>
  <c r="C170" i="166" s="1"/>
  <c r="E187" i="167" s="1"/>
  <c r="L26" i="166"/>
  <c r="D169" i="166" s="1"/>
  <c r="K26" i="166"/>
  <c r="L25" i="166"/>
  <c r="N64" i="166" s="1"/>
  <c r="N115" i="166" s="1"/>
  <c r="K25" i="166"/>
  <c r="C168" i="166" s="1"/>
  <c r="E185" i="167" s="1"/>
  <c r="L24" i="166"/>
  <c r="D167" i="166" s="1"/>
  <c r="K24" i="166"/>
  <c r="K46" i="166" s="1"/>
  <c r="J21" i="166"/>
  <c r="I21" i="166"/>
  <c r="I47" i="166" s="1"/>
  <c r="H21" i="166"/>
  <c r="G21" i="166"/>
  <c r="F21" i="166"/>
  <c r="E21" i="166"/>
  <c r="E47" i="166" s="1"/>
  <c r="D21" i="166"/>
  <c r="C21" i="166"/>
  <c r="L20" i="166"/>
  <c r="N59" i="166" s="1"/>
  <c r="N110" i="166" s="1"/>
  <c r="K20" i="166"/>
  <c r="L19" i="166"/>
  <c r="N58" i="166" s="1"/>
  <c r="N109" i="166" s="1"/>
  <c r="K19" i="166"/>
  <c r="K21" i="166" s="1"/>
  <c r="C164" i="166" s="1"/>
  <c r="E181" i="167" s="1"/>
  <c r="L18" i="166"/>
  <c r="N57" i="166" s="1"/>
  <c r="K18" i="166"/>
  <c r="J80" i="165"/>
  <c r="I80" i="165"/>
  <c r="H80" i="165"/>
  <c r="G80" i="165"/>
  <c r="F80" i="165"/>
  <c r="E80" i="165"/>
  <c r="D80" i="165"/>
  <c r="C80" i="165"/>
  <c r="L79" i="165"/>
  <c r="K79" i="165"/>
  <c r="M79" i="165" s="1"/>
  <c r="L78" i="165"/>
  <c r="K78" i="165"/>
  <c r="M78" i="165" s="1"/>
  <c r="L77" i="165"/>
  <c r="K77" i="165"/>
  <c r="L76" i="165"/>
  <c r="K76" i="165"/>
  <c r="L75" i="165"/>
  <c r="K75" i="165"/>
  <c r="M75" i="165" s="1"/>
  <c r="L74" i="165"/>
  <c r="K74" i="165"/>
  <c r="M74" i="165" s="1"/>
  <c r="L73" i="165"/>
  <c r="K73" i="165"/>
  <c r="L72" i="165"/>
  <c r="K72" i="165"/>
  <c r="L71" i="165"/>
  <c r="K71" i="165"/>
  <c r="M71" i="165" s="1"/>
  <c r="L70" i="165"/>
  <c r="K70" i="165"/>
  <c r="M70" i="165" s="1"/>
  <c r="L69" i="165"/>
  <c r="K69" i="165"/>
  <c r="L68" i="165"/>
  <c r="K68" i="165"/>
  <c r="L67" i="165"/>
  <c r="K67" i="165"/>
  <c r="M67" i="165" s="1"/>
  <c r="L66" i="165"/>
  <c r="K66" i="165"/>
  <c r="M66" i="165" s="1"/>
  <c r="L65" i="165"/>
  <c r="K65" i="165"/>
  <c r="L64" i="165"/>
  <c r="K64" i="165"/>
  <c r="L63" i="165"/>
  <c r="K63" i="165"/>
  <c r="M63" i="165" s="1"/>
  <c r="L62" i="165"/>
  <c r="K62" i="165"/>
  <c r="M62" i="165" s="1"/>
  <c r="L61" i="165"/>
  <c r="L80" i="165" s="1"/>
  <c r="K61" i="165"/>
  <c r="J56" i="165"/>
  <c r="I56" i="165"/>
  <c r="H56" i="165"/>
  <c r="G56" i="165"/>
  <c r="F56" i="165"/>
  <c r="E56" i="165"/>
  <c r="D56" i="165"/>
  <c r="C56" i="165"/>
  <c r="N55" i="165"/>
  <c r="N79" i="165" s="1"/>
  <c r="L55" i="165"/>
  <c r="K55" i="165"/>
  <c r="M55" i="165" s="1"/>
  <c r="L54" i="165"/>
  <c r="K54" i="165"/>
  <c r="M54" i="165" s="1"/>
  <c r="N53" i="165"/>
  <c r="N77" i="165" s="1"/>
  <c r="L53" i="165"/>
  <c r="K53" i="165"/>
  <c r="M53" i="165" s="1"/>
  <c r="L52" i="165"/>
  <c r="K52" i="165"/>
  <c r="M52" i="165" s="1"/>
  <c r="N51" i="165"/>
  <c r="N75" i="165" s="1"/>
  <c r="L51" i="165"/>
  <c r="K51" i="165"/>
  <c r="M51" i="165" s="1"/>
  <c r="L50" i="165"/>
  <c r="K50" i="165"/>
  <c r="M50" i="165" s="1"/>
  <c r="N49" i="165"/>
  <c r="N73" i="165" s="1"/>
  <c r="L49" i="165"/>
  <c r="K49" i="165"/>
  <c r="M49" i="165" s="1"/>
  <c r="L48" i="165"/>
  <c r="K48" i="165"/>
  <c r="M48" i="165" s="1"/>
  <c r="N47" i="165"/>
  <c r="N71" i="165" s="1"/>
  <c r="L47" i="165"/>
  <c r="K47" i="165"/>
  <c r="M47" i="165" s="1"/>
  <c r="L46" i="165"/>
  <c r="K46" i="165"/>
  <c r="M46" i="165" s="1"/>
  <c r="N45" i="165"/>
  <c r="N69" i="165" s="1"/>
  <c r="L45" i="165"/>
  <c r="K45" i="165"/>
  <c r="M45" i="165" s="1"/>
  <c r="L44" i="165"/>
  <c r="K44" i="165"/>
  <c r="M44" i="165" s="1"/>
  <c r="N43" i="165"/>
  <c r="N67" i="165" s="1"/>
  <c r="L43" i="165"/>
  <c r="K43" i="165"/>
  <c r="M43" i="165" s="1"/>
  <c r="L42" i="165"/>
  <c r="K42" i="165"/>
  <c r="M42" i="165" s="1"/>
  <c r="N41" i="165"/>
  <c r="N65" i="165" s="1"/>
  <c r="L41" i="165"/>
  <c r="K41" i="165"/>
  <c r="M41" i="165" s="1"/>
  <c r="L40" i="165"/>
  <c r="K40" i="165"/>
  <c r="M40" i="165" s="1"/>
  <c r="N39" i="165"/>
  <c r="N63" i="165" s="1"/>
  <c r="L39" i="165"/>
  <c r="K39" i="165"/>
  <c r="M39" i="165" s="1"/>
  <c r="L38" i="165"/>
  <c r="K38" i="165"/>
  <c r="M38" i="165" s="1"/>
  <c r="N37" i="165"/>
  <c r="N61" i="165" s="1"/>
  <c r="L37" i="165"/>
  <c r="L56" i="165" s="1"/>
  <c r="K37" i="165"/>
  <c r="M37" i="165" s="1"/>
  <c r="J32" i="165"/>
  <c r="I32" i="165"/>
  <c r="H32" i="165"/>
  <c r="G32" i="165"/>
  <c r="F32" i="165"/>
  <c r="E32" i="165"/>
  <c r="D32" i="165"/>
  <c r="C32" i="165"/>
  <c r="L31" i="165"/>
  <c r="D124" i="165" s="1"/>
  <c r="K31" i="165"/>
  <c r="C124" i="165" s="1"/>
  <c r="L30" i="165"/>
  <c r="D123" i="165" s="1"/>
  <c r="K30" i="165"/>
  <c r="C123" i="165" s="1"/>
  <c r="L29" i="165"/>
  <c r="D122" i="165" s="1"/>
  <c r="K29" i="165"/>
  <c r="C122" i="165" s="1"/>
  <c r="L28" i="165"/>
  <c r="D121" i="165" s="1"/>
  <c r="K28" i="165"/>
  <c r="C121" i="165" s="1"/>
  <c r="L27" i="165"/>
  <c r="D120" i="165" s="1"/>
  <c r="K27" i="165"/>
  <c r="C120" i="165" s="1"/>
  <c r="L26" i="165"/>
  <c r="D119" i="165" s="1"/>
  <c r="K26" i="165"/>
  <c r="C119" i="165" s="1"/>
  <c r="L25" i="165"/>
  <c r="D118" i="165" s="1"/>
  <c r="K25" i="165"/>
  <c r="C118" i="165" s="1"/>
  <c r="L24" i="165"/>
  <c r="D117" i="165" s="1"/>
  <c r="K24" i="165"/>
  <c r="C117" i="165" s="1"/>
  <c r="L23" i="165"/>
  <c r="D116" i="165" s="1"/>
  <c r="K23" i="165"/>
  <c r="C116" i="165" s="1"/>
  <c r="L22" i="165"/>
  <c r="D115" i="165" s="1"/>
  <c r="K22" i="165"/>
  <c r="C115" i="165" s="1"/>
  <c r="L21" i="165"/>
  <c r="D114" i="165" s="1"/>
  <c r="K21" i="165"/>
  <c r="C114" i="165" s="1"/>
  <c r="L20" i="165"/>
  <c r="D113" i="165" s="1"/>
  <c r="K20" i="165"/>
  <c r="C113" i="165" s="1"/>
  <c r="L19" i="165"/>
  <c r="D112" i="165" s="1"/>
  <c r="K19" i="165"/>
  <c r="C112" i="165" s="1"/>
  <c r="L18" i="165"/>
  <c r="D111" i="165" s="1"/>
  <c r="K18" i="165"/>
  <c r="C111" i="165" s="1"/>
  <c r="L17" i="165"/>
  <c r="D110" i="165" s="1"/>
  <c r="K17" i="165"/>
  <c r="C110" i="165" s="1"/>
  <c r="L16" i="165"/>
  <c r="N40" i="165" s="1"/>
  <c r="N64" i="165" s="1"/>
  <c r="K16" i="165"/>
  <c r="C109" i="165" s="1"/>
  <c r="L15" i="165"/>
  <c r="D108" i="165" s="1"/>
  <c r="K15" i="165"/>
  <c r="C108" i="165" s="1"/>
  <c r="L14" i="165"/>
  <c r="D107" i="165" s="1"/>
  <c r="K14" i="165"/>
  <c r="C107" i="165" s="1"/>
  <c r="L13" i="165"/>
  <c r="D106" i="165" s="1"/>
  <c r="K13" i="165"/>
  <c r="K32" i="165" s="1"/>
  <c r="C36" i="164"/>
  <c r="D35" i="164"/>
  <c r="C35" i="164"/>
  <c r="E34" i="164"/>
  <c r="E33" i="164"/>
  <c r="E32" i="164"/>
  <c r="E31" i="164"/>
  <c r="E30" i="164"/>
  <c r="E29" i="164"/>
  <c r="E28" i="164"/>
  <c r="E27" i="164"/>
  <c r="E26" i="164"/>
  <c r="E25" i="164"/>
  <c r="E24" i="164"/>
  <c r="E23" i="164"/>
  <c r="E22" i="164"/>
  <c r="E21" i="164"/>
  <c r="E20" i="164"/>
  <c r="E19" i="164"/>
  <c r="E18" i="164"/>
  <c r="E17" i="164"/>
  <c r="E16" i="164"/>
  <c r="E15" i="164"/>
  <c r="E14" i="164"/>
  <c r="E13" i="164"/>
  <c r="E35" i="164" s="1"/>
  <c r="E36" i="164" s="1"/>
  <c r="E10" i="164"/>
  <c r="D10" i="164"/>
  <c r="D36" i="164" s="1"/>
  <c r="C10" i="164"/>
  <c r="E9" i="164"/>
  <c r="E8" i="164"/>
  <c r="E12" i="164" s="1"/>
  <c r="C8" i="164"/>
  <c r="C12" i="164" s="1"/>
  <c r="D6" i="164"/>
  <c r="C6" i="164"/>
  <c r="E5" i="164"/>
  <c r="E6" i="164" s="1"/>
  <c r="N80" i="174" l="1"/>
  <c r="M80" i="174"/>
  <c r="N56" i="174"/>
  <c r="N86" i="171"/>
  <c r="E184" i="172"/>
  <c r="E206" i="172" s="1"/>
  <c r="E207" i="172" s="1"/>
  <c r="C189" i="171"/>
  <c r="C190" i="171" s="1"/>
  <c r="M115" i="171"/>
  <c r="M136" i="171" s="1"/>
  <c r="M85" i="171"/>
  <c r="M86" i="171" s="1"/>
  <c r="L36" i="173"/>
  <c r="L38" i="173" s="1"/>
  <c r="M111" i="171"/>
  <c r="M111" i="166"/>
  <c r="M60" i="166"/>
  <c r="M110" i="166"/>
  <c r="D189" i="166"/>
  <c r="K86" i="166"/>
  <c r="B44" i="168"/>
  <c r="L27" i="168"/>
  <c r="L29" i="168" s="1"/>
  <c r="J29" i="168"/>
  <c r="M37" i="168"/>
  <c r="N108" i="166"/>
  <c r="N111" i="166" s="1"/>
  <c r="N60" i="166"/>
  <c r="N74" i="166"/>
  <c r="N125" i="166" s="1"/>
  <c r="D178" i="166"/>
  <c r="N76" i="166"/>
  <c r="N127" i="166" s="1"/>
  <c r="D180" i="166"/>
  <c r="N78" i="166"/>
  <c r="N129" i="166" s="1"/>
  <c r="D182" i="166"/>
  <c r="N80" i="166"/>
  <c r="N131" i="166" s="1"/>
  <c r="D184" i="166"/>
  <c r="N82" i="166"/>
  <c r="N133" i="166" s="1"/>
  <c r="D186" i="166"/>
  <c r="N84" i="166"/>
  <c r="N135" i="166" s="1"/>
  <c r="D188" i="166"/>
  <c r="L86" i="166"/>
  <c r="M64" i="166"/>
  <c r="M68" i="166"/>
  <c r="M120" i="166" s="1"/>
  <c r="K137" i="166"/>
  <c r="C189" i="166"/>
  <c r="C190" i="166" s="1"/>
  <c r="E194" i="167"/>
  <c r="E206" i="167" s="1"/>
  <c r="E207" i="167" s="1"/>
  <c r="L36" i="168"/>
  <c r="L38" i="168" s="1"/>
  <c r="J38" i="168"/>
  <c r="K47" i="166"/>
  <c r="C47" i="166"/>
  <c r="G47" i="166"/>
  <c r="B43" i="168"/>
  <c r="B45" i="168" s="1"/>
  <c r="D168" i="166"/>
  <c r="D170" i="166"/>
  <c r="D172" i="166"/>
  <c r="D176" i="166"/>
  <c r="K21" i="168"/>
  <c r="M27" i="168"/>
  <c r="M29" i="168" s="1"/>
  <c r="M36" i="168"/>
  <c r="M38" i="168" s="1"/>
  <c r="L21" i="166"/>
  <c r="D164" i="166" s="1"/>
  <c r="F181" i="167" s="1"/>
  <c r="F207" i="167" s="1"/>
  <c r="N63" i="166"/>
  <c r="N65" i="166"/>
  <c r="N116" i="166" s="1"/>
  <c r="N67" i="166"/>
  <c r="N118" i="166" s="1"/>
  <c r="N69" i="166"/>
  <c r="N120" i="166" s="1"/>
  <c r="N70" i="166"/>
  <c r="N121" i="166" s="1"/>
  <c r="N73" i="166"/>
  <c r="N124" i="166" s="1"/>
  <c r="N75" i="166"/>
  <c r="N126" i="166" s="1"/>
  <c r="N77" i="166"/>
  <c r="N128" i="166" s="1"/>
  <c r="N79" i="166"/>
  <c r="N130" i="166" s="1"/>
  <c r="N81" i="166"/>
  <c r="N132" i="166" s="1"/>
  <c r="N83" i="166"/>
  <c r="N134" i="166" s="1"/>
  <c r="M64" i="165"/>
  <c r="M68" i="165"/>
  <c r="M72" i="165"/>
  <c r="M76" i="165"/>
  <c r="M56" i="165"/>
  <c r="M61" i="165"/>
  <c r="M65" i="165"/>
  <c r="M69" i="165"/>
  <c r="M73" i="165"/>
  <c r="M77" i="165"/>
  <c r="L32" i="165"/>
  <c r="N38" i="165"/>
  <c r="N62" i="165" s="1"/>
  <c r="N80" i="165" s="1"/>
  <c r="N42" i="165"/>
  <c r="N66" i="165" s="1"/>
  <c r="N44" i="165"/>
  <c r="N68" i="165" s="1"/>
  <c r="N46" i="165"/>
  <c r="N70" i="165" s="1"/>
  <c r="N48" i="165"/>
  <c r="N72" i="165" s="1"/>
  <c r="N52" i="165"/>
  <c r="N76" i="165" s="1"/>
  <c r="N54" i="165"/>
  <c r="N78" i="165" s="1"/>
  <c r="D109" i="165"/>
  <c r="D125" i="165" s="1"/>
  <c r="K56" i="165"/>
  <c r="K80" i="165"/>
  <c r="N50" i="165"/>
  <c r="N74" i="165" s="1"/>
  <c r="C106" i="165"/>
  <c r="C125" i="165" s="1"/>
  <c r="M137" i="171" l="1"/>
  <c r="D190" i="166"/>
  <c r="N114" i="166"/>
  <c r="N136" i="166" s="1"/>
  <c r="N137" i="166" s="1"/>
  <c r="N85" i="166"/>
  <c r="N86" i="166" s="1"/>
  <c r="M116" i="166"/>
  <c r="M136" i="166" s="1"/>
  <c r="M137" i="166" s="1"/>
  <c r="M85" i="166"/>
  <c r="M86" i="166" s="1"/>
  <c r="L47" i="166"/>
  <c r="M80" i="165"/>
  <c r="N56" i="165"/>
  <c r="B19" i="107" l="1"/>
</calcChain>
</file>

<file path=xl/sharedStrings.xml><?xml version="1.0" encoding="utf-8"?>
<sst xmlns="http://schemas.openxmlformats.org/spreadsheetml/2006/main" count="2692" uniqueCount="225">
  <si>
    <t>ÀREA FINANCIERA</t>
  </si>
  <si>
    <t>UNIDAD DE CIRUGIA CARDIOVASCULAR DE GUATEMALA</t>
  </si>
  <si>
    <t>5a. AVENIDA 6-22 ZONA 11</t>
  </si>
  <si>
    <t>dgunicar@yahoo.es                            Tel. 24163000</t>
  </si>
  <si>
    <t>No.</t>
  </si>
  <si>
    <t>CATEGORIA DE GASTO</t>
  </si>
  <si>
    <t>ENERO</t>
  </si>
  <si>
    <t>FEBRERO</t>
  </si>
  <si>
    <t>MARZO</t>
  </si>
  <si>
    <t>ABRIL</t>
  </si>
  <si>
    <t>TOTAL CUATRIMESTRE</t>
  </si>
  <si>
    <t>PRESUPUESTO</t>
  </si>
  <si>
    <t>REAL</t>
  </si>
  <si>
    <t>RECURSO HUMANO</t>
  </si>
  <si>
    <t>GASTOS DE FUNCIONAMIENTO</t>
  </si>
  <si>
    <t>ENERGIA ELECTRICA</t>
  </si>
  <si>
    <t>TELEFONIA</t>
  </si>
  <si>
    <t>IMPRESIÓN, ENCUADERNACION Y REPRODUCCION</t>
  </si>
  <si>
    <t>MANT. Y REP. EQUIPO MEDICO SANITARIO Y DE LAB.</t>
  </si>
  <si>
    <t>MANT. Y REP. DE INSTALACIONES</t>
  </si>
  <si>
    <t>SERVICIOS MEDICO-SANITARIOS</t>
  </si>
  <si>
    <t>SERVICIOS DE VIGILANCIA</t>
  </si>
  <si>
    <t>OTROS SERVICIOS NO PERSONALES</t>
  </si>
  <si>
    <t>SUMA GASTOS GENERALES</t>
  </si>
  <si>
    <t>MATERIALES Y SUMINISTROS</t>
  </si>
  <si>
    <t>ALIMENTOS PARA PERSONAS</t>
  </si>
  <si>
    <t>ACABADOS TEXTILES</t>
  </si>
  <si>
    <t>ELEMENTOS Y COMPUESTOS QUIMICOS</t>
  </si>
  <si>
    <t>COMBUSTIBLES Y LUBRICANTES</t>
  </si>
  <si>
    <t>PRODUCTOS MEDICINALES Y FARMACEUTICOS</t>
  </si>
  <si>
    <t>TINTES, PINTURAS Y COLORANTES</t>
  </si>
  <si>
    <t>PRODUCTOS PLASTICOS, NYLON, VINIL Y PVC</t>
  </si>
  <si>
    <t>OTROS PRODUCTOS QUIMICOS Y CONEXOS</t>
  </si>
  <si>
    <t>OTROS PRODUCTOS METALICOS</t>
  </si>
  <si>
    <t>UTILES DE LIMPIEZA Y PRODUCTOS SANITARIOS</t>
  </si>
  <si>
    <t>UTILES MENORES MEDICO QUIRURGICOS Y DE LAB.</t>
  </si>
  <si>
    <t>UTILES, ACCESORIOS Y MATERIALES ELECTRICOS</t>
  </si>
  <si>
    <t>ACCESORIOS Y REPUESTOS EN GENERAL</t>
  </si>
  <si>
    <t>OTROS MATERIALES Y SUMINISTROS</t>
  </si>
  <si>
    <t>TOTAL MATERIALES Y SUMINISTROS</t>
  </si>
  <si>
    <t>EQUIPO MEDICO SANITARIO Y DE LABORATORIO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</si>
  <si>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</si>
  <si>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</si>
  <si>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</si>
  <si>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</si>
  <si>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</si>
  <si>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</si>
  <si>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</si>
  <si>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</si>
  <si>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PRODUCTOS DE PAPEL O CARTON</t>
  </si>
  <si>
    <t>TOTAL ANUAL</t>
  </si>
  <si>
    <t>TOTAL GASTOS DE FUNCIONAMIENTO</t>
  </si>
  <si>
    <t>TOTAL GENERAL</t>
  </si>
  <si>
    <t>Elaborado por:</t>
  </si>
  <si>
    <t>______________________________</t>
  </si>
  <si>
    <t xml:space="preserve">                               Autorizado por: </t>
  </si>
  <si>
    <t>P.C. Víctor Cresencio Reyes Porres</t>
  </si>
  <si>
    <t xml:space="preserve">              Jefe de Contabilidad</t>
  </si>
  <si>
    <t>Fecha:</t>
  </si>
  <si>
    <t>___________________________________</t>
  </si>
  <si>
    <t>Programación mensual por tipo de gasto año  2018, Expresado en Quetzales primer cuatrimestre 2018</t>
  </si>
  <si>
    <t>Programación mensual por tipo de gasto año  2016, Expresado en Quetzales</t>
  </si>
  <si>
    <t>Categoría de Gasto</t>
  </si>
  <si>
    <t>Julio</t>
  </si>
  <si>
    <t>Agosto</t>
  </si>
  <si>
    <t>Septiembre</t>
  </si>
  <si>
    <t>Recurso Humano</t>
  </si>
  <si>
    <t>Pto.</t>
  </si>
  <si>
    <t xml:space="preserve">Real </t>
  </si>
  <si>
    <t>Gastos de Funcionamiento</t>
  </si>
  <si>
    <t>detallar cada gasto cargado</t>
  </si>
  <si>
    <t>TOTALES</t>
  </si>
  <si>
    <t>Programación mensual por tipo de gasto año  2018, Expresado en Quetzales segundo cuatrimestre 2018</t>
  </si>
  <si>
    <t>Programación mensual por tipo de gasto año  2017, Expresado en Quetzales tercer cuatrimestre 2018</t>
  </si>
  <si>
    <t>AVABADOS TEXTILES</t>
  </si>
  <si>
    <t>COMPROMETIDO</t>
  </si>
  <si>
    <t xml:space="preserve">Autorizado por: </t>
  </si>
  <si>
    <t>Víctor Cresencio Reyes Porres</t>
  </si>
  <si>
    <t>Jefe de Contabilidad</t>
  </si>
  <si>
    <t>___________________________</t>
  </si>
  <si>
    <t>____________________________________</t>
  </si>
  <si>
    <t xml:space="preserve"> Víctor Cresencio Reyes Porres</t>
  </si>
  <si>
    <t xml:space="preserve">           Jefe de Contabilidad</t>
  </si>
  <si>
    <t>Categoría del gasto</t>
  </si>
  <si>
    <t>Enero</t>
  </si>
  <si>
    <t>Febrero</t>
  </si>
  <si>
    <t>Marzo</t>
  </si>
  <si>
    <t>Abril</t>
  </si>
  <si>
    <t>Totales</t>
  </si>
  <si>
    <t>Presupuestado</t>
  </si>
  <si>
    <t>Ejecutado</t>
  </si>
  <si>
    <t>Propiedad planta y equipo</t>
  </si>
  <si>
    <t>TOTAL</t>
  </si>
  <si>
    <t>Mayo</t>
  </si>
  <si>
    <t>Junio</t>
  </si>
  <si>
    <t>Octubre</t>
  </si>
  <si>
    <t>Noviembre</t>
  </si>
  <si>
    <t>Diciembre</t>
  </si>
  <si>
    <t xml:space="preserve">        Jefe de Contabilidad</t>
  </si>
  <si>
    <t>Programado</t>
  </si>
  <si>
    <t>CIRUGIA DE ADULTOS</t>
  </si>
  <si>
    <t>CIRUGIA DE PEDIATRIA</t>
  </si>
  <si>
    <t>HEMODINAMIA ADULTOS</t>
  </si>
  <si>
    <t>HEMODINAMIA PEDIATRIA</t>
  </si>
  <si>
    <t>ECOCARDIOGRAMA ADULTOS</t>
  </si>
  <si>
    <t>ECOCARDIOGRAMA PEDIATRIA</t>
  </si>
  <si>
    <t>ELECTROCARDIOGRAMAS ADULTOS</t>
  </si>
  <si>
    <t>ELECTROCARDIOGRAMAS PEDIATRIA</t>
  </si>
  <si>
    <t>CONSULTAS MEDICAS ADULTOS</t>
  </si>
  <si>
    <t>CONSULTA MEDICAS PEDIATRICAS</t>
  </si>
  <si>
    <t>ESTOMATOLOGIA</t>
  </si>
  <si>
    <t>ENCAMAMIENTO POR COMPLICACIONES</t>
  </si>
  <si>
    <t>LABORATORIO CLINICO PRE-QUIRUR.</t>
  </si>
  <si>
    <t>ESTUDIOS ELECTROFISIOLOGICOS</t>
  </si>
  <si>
    <t>HOLTERS</t>
  </si>
  <si>
    <t>Total</t>
  </si>
  <si>
    <t xml:space="preserve">                    Autorizado por: </t>
  </si>
  <si>
    <t xml:space="preserve"> VÍctor Cresencio Reyes Porres</t>
  </si>
  <si>
    <t xml:space="preserve">          Jefe de Contabilidad</t>
  </si>
  <si>
    <t>Total cuatrimestre</t>
  </si>
  <si>
    <t>_______________________________________</t>
  </si>
  <si>
    <t>FONDOS ESTATALES</t>
  </si>
  <si>
    <t>ASIGNACION DEL ESTADO</t>
  </si>
  <si>
    <t>TOTAL ASIGNACION DEL ESTADO</t>
  </si>
  <si>
    <t>011</t>
  </si>
  <si>
    <t>TOTAL RECURSO HUMANO</t>
  </si>
  <si>
    <t>TOTAL GENERAL EGRESOS</t>
  </si>
  <si>
    <t>_______________________________</t>
  </si>
  <si>
    <t>TRANSFERENCIAS (+-), AMPLIACION</t>
  </si>
  <si>
    <t>TRANSFERENCIAS (+-)</t>
  </si>
  <si>
    <t>MES</t>
  </si>
  <si>
    <t>VALOR</t>
  </si>
  <si>
    <t>N/A</t>
  </si>
  <si>
    <t>TOTALES…</t>
  </si>
  <si>
    <t>Total acumulado</t>
  </si>
  <si>
    <t>MANT. Y REP. DE OTRAS MAQ. Y EQUIPO</t>
  </si>
  <si>
    <t>MANT. Y REPARACION DE EDIFICIOS</t>
  </si>
  <si>
    <t>dgunicar@yahoo.es          Tel. 24163000</t>
  </si>
  <si>
    <t>Ejecucion y/o avance de cumplimiento de metas fisicas correspondiente al primer cuatrimestre</t>
  </si>
  <si>
    <t>EQUIPO MEDICO-SANITARIO Y DE LABORATORIO</t>
  </si>
  <si>
    <t>CATEGORIA DEL GASTO DE FUNCIONAMIENTO</t>
  </si>
  <si>
    <t>PROG.</t>
  </si>
  <si>
    <t>EJECUTADO</t>
  </si>
  <si>
    <t>SUELOS Y SALARIOS</t>
  </si>
  <si>
    <t>CUOTA PATRONAL</t>
  </si>
  <si>
    <t>GASTOS DE OPERACIÓN</t>
  </si>
  <si>
    <t>SERVICIO DE INTERNET Y TELEFONIA</t>
  </si>
  <si>
    <t>TOTAL GASTOS DE OPERACIÓN</t>
  </si>
  <si>
    <t>BONO 14</t>
  </si>
  <si>
    <t xml:space="preserve">         Lic. Douglas Antonio Díaz Rivera</t>
  </si>
  <si>
    <t xml:space="preserve">                    Representante Legal</t>
  </si>
  <si>
    <t>CORREO ELECTRÓNICO Y TELÉFONO</t>
  </si>
  <si>
    <t>Categoría del gasto de funcionamiento</t>
  </si>
  <si>
    <t>Prog.</t>
  </si>
  <si>
    <t>Gastos de operación</t>
  </si>
  <si>
    <t xml:space="preserve">Meta/Servicio </t>
  </si>
  <si>
    <t>MONITOREO DE PRESION ARTERIAL</t>
  </si>
  <si>
    <t>Total servicios/beneficiarios</t>
  </si>
  <si>
    <t>Ejecucion y/o avance de cumplimiento de metas fisicas correspondiente al segundo cuatrimestre</t>
  </si>
  <si>
    <t>Ejecucion y/o avance de cumplimiento de metas fisicas correspondiente al tercer cuatrimestre</t>
  </si>
  <si>
    <t xml:space="preserve">             Lic. Douglas Antonio Díaz Rivera</t>
  </si>
  <si>
    <t xml:space="preserve">                        Representante Legal</t>
  </si>
  <si>
    <t>de Salud Publica y Asistencia Social.</t>
  </si>
  <si>
    <t>Nota:  Presupuesto pendiente de aprobacion, por parte de la comision tecnica del Ministerio</t>
  </si>
  <si>
    <t>MANTENIMIENTO Y REPARACION DE EDIFICIOS</t>
  </si>
  <si>
    <t>SUELDOS, CUOTA PATRONAL, BONO 14 Y AGUINALDO</t>
  </si>
  <si>
    <t>FECHA REC.</t>
  </si>
  <si>
    <t>No. RECIBO</t>
  </si>
  <si>
    <t>No. De Cur</t>
  </si>
  <si>
    <t>Victor Cresencio Reyes Porres</t>
  </si>
  <si>
    <t>Programación y ejecucion mensual por tipo de gasto año  2024, Expresado en Quetzales segundo cuatrimestre 2024</t>
  </si>
  <si>
    <t>Programación y ejecucion mensual por tipo de gasto año  2024, Expresado en Quetzales tercer cuatrimestre 2024</t>
  </si>
  <si>
    <t>RESUMEN AÑO 2024</t>
  </si>
  <si>
    <t>Resumen año 2024</t>
  </si>
  <si>
    <t>año 2024</t>
  </si>
  <si>
    <t>DECE-5</t>
  </si>
  <si>
    <t>Total Cuatrimestre</t>
  </si>
  <si>
    <t>Total Acumulado</t>
  </si>
  <si>
    <t>Total Acumulado Anual</t>
  </si>
  <si>
    <t>ANEXO DE DECE-5</t>
  </si>
  <si>
    <t>DECE-6</t>
  </si>
  <si>
    <t>Total cuatrimetre</t>
  </si>
  <si>
    <t>Total Acumulado anual</t>
  </si>
  <si>
    <t>DECE-8</t>
  </si>
  <si>
    <t>Total acumulado anual</t>
  </si>
  <si>
    <t>APORTES MINISTERIO DE SALUD PUBLICA Y ASISTENCIA SOCIAL AÑO 2,025</t>
  </si>
  <si>
    <t>PRESUPUESTO AÑO 2,025</t>
  </si>
  <si>
    <t>PRESUPUESTO 2025</t>
  </si>
  <si>
    <t>PRESUPUESTO AJUSTADO 2,025</t>
  </si>
  <si>
    <t>REEMPLAZO VALVULAR POR MEDIO DE ENDOPROTESIS (TAVI)</t>
  </si>
  <si>
    <t>ANGIOPLASTIA COMPLEJA CON ROTABLATOR Y ULTRASONIDO INTRACAVITARIO</t>
  </si>
  <si>
    <t>IMPLANTE ENDOVENOSO DE MARCAPASOS INCLUYENDO DISPOSITIVO</t>
  </si>
  <si>
    <t xml:space="preserve">               10 de febrero 2,025</t>
  </si>
  <si>
    <t>Programación y ejecucion mensual por tipo de gasto año  2025, Expresado en Quetzales primer cuatrimestre 2025</t>
  </si>
  <si>
    <t>MANT. Y REP. DE OTRAS MAQUINARAIS Y EQUIPOS</t>
  </si>
  <si>
    <t>10 de febrero 2025</t>
  </si>
  <si>
    <t>PROGRAMACION POR TIPO DE GASTO AÑO 2025</t>
  </si>
  <si>
    <t>RESUMEN AL 31 DE ENERO 2025</t>
  </si>
  <si>
    <t>Ejecucion fìnanciera por categoria del gasto primer cuatrimestre 2025</t>
  </si>
  <si>
    <t>Ejecucion fìnanciera por categoria del gasto segundo cuatrimestre 2025</t>
  </si>
  <si>
    <t>Ejecucion fìnanciera por categoria del gasto tercer cuatrimestre 2025</t>
  </si>
  <si>
    <t>MANT. Y REP. DE OTRAS MAQUINARIAS Y EQUIPOS</t>
  </si>
  <si>
    <t>RESUMEN AÑO 2025</t>
  </si>
  <si>
    <t>10 de marzo 2025</t>
  </si>
  <si>
    <t>RESUMEN AL 28 DE FEBRERO 2025</t>
  </si>
  <si>
    <t>10 de marzo 2024</t>
  </si>
  <si>
    <t xml:space="preserve">               10 de marzo 2,025</t>
  </si>
  <si>
    <t>N/C</t>
  </si>
  <si>
    <t>Programación y ejecucion del mes de marzo por tipo de gasto, año  2025, (Expresado en Quetzales)</t>
  </si>
  <si>
    <t>Programación y ejecucion del mes de mayo por tipo de gasto, año  2025, (Expresado en Quetzales)</t>
  </si>
  <si>
    <t>Programación y ejecucion del mes de septiembre por tipo de gasto, año  2025, (Expresado en Quetzales)</t>
  </si>
  <si>
    <t>10 de abril 2025</t>
  </si>
  <si>
    <t>RESUMEN AL 31 DE MARZO 2025</t>
  </si>
  <si>
    <t>10 de abril 2024</t>
  </si>
  <si>
    <t>Ejecucion fìnanciera por categoria del gasto del mes de marzo, año 2025</t>
  </si>
  <si>
    <t>Ejecucion fìnanciera por categoria del gasto del mes de mayo, año 2025</t>
  </si>
  <si>
    <t>Ejecucion fìnanciera por categoria del gasto del mes de septiembre, año 2025</t>
  </si>
  <si>
    <t>Ejecucion mes de marzo, de metas fisicas y servicios, año 2025</t>
  </si>
  <si>
    <t>Ejecucion mes de septiembre, de metas fisicas y servicios, año 2025</t>
  </si>
  <si>
    <t xml:space="preserve">               10 de abril 2,025</t>
  </si>
  <si>
    <t>9 de mayo 2025</t>
  </si>
  <si>
    <t>RESUMEN AL 30 DE ABRIL 2025</t>
  </si>
  <si>
    <t>9 de mayo 2024</t>
  </si>
  <si>
    <t>Ejecucion fìnanciera por categoria del gasto del mes de abril, año 2025</t>
  </si>
  <si>
    <t xml:space="preserve">               9 de mayo 2,025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</si>
</sst>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-* #,##0.00\ _€_-;\-* #,##0.00\ _€_-;_-* &quot;-&quot;??\ _€_-;_-@_-"/>
    <numFmt numFmtId="165" formatCode="_-* #,##0\ _€_-;\-* #,##0\ _€_-;_-* &quot;-&quot;??\ _€_-;_-@_-"/>
    <numFmt numFmtId="166" formatCode="#,##0.00;[Red]#,##0.00"/>
    <numFmt numFmtId="167" formatCode="0_);[Red]\(0\)"/>
  </numFmts>
  <fonts count="6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9"/>
      <color theme="1"/>
      <name val="Book Antiqua"/>
      <family val="1"/>
    </font>
    <font>
      <sz val="9"/>
      <color theme="1"/>
      <name val="Book Antiqua"/>
      <family val="1"/>
    </font>
    <font>
      <sz val="9"/>
      <name val="Book Antiqua"/>
      <family val="1"/>
    </font>
    <font>
      <b/>
      <sz val="9"/>
      <name val="Book Antiqua"/>
      <family val="1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3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sz val="9.3000000000000007"/>
      <name val="Calibri"/>
      <family val="2"/>
      <scheme val="minor"/>
    </font>
    <font>
      <sz val="9.5"/>
      <name val="Calibri"/>
      <family val="2"/>
      <scheme val="minor"/>
    </font>
    <font>
      <b/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11"/>
      <name val="Calibri"/>
      <family val="2"/>
      <scheme val="minor"/>
    </font>
    <font>
      <b/>
      <sz val="9.3000000000000007"/>
      <name val="Calibri"/>
      <family val="2"/>
      <scheme val="minor"/>
    </font>
    <font>
      <b/>
      <sz val="9.3000000000000007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.3000000000000007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0"/>
      <name val="Arial"/>
    </font>
    <font>
      <b/>
      <sz val="10"/>
      <name val="Book Antiqua"/>
      <family val="1"/>
    </font>
    <font>
      <b/>
      <sz val="10"/>
      <color theme="0"/>
      <name val="Book Antiqua"/>
      <family val="1"/>
    </font>
    <font>
      <sz val="12"/>
      <name val="Book Antiqua"/>
      <family val="1"/>
    </font>
    <font>
      <b/>
      <sz val="12"/>
      <name val="Book Antiqua"/>
      <family val="1"/>
    </font>
    <font>
      <b/>
      <i/>
      <sz val="10"/>
      <color theme="0"/>
      <name val="Book Antiqua"/>
      <family val="1"/>
    </font>
    <font>
      <sz val="8.5"/>
      <name val="Book Antiqua"/>
      <family val="1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Calibri"/>
      <family val="2"/>
      <scheme val="minor"/>
    </font>
    <font>
      <sz val="12"/>
      <name val="Arial"/>
      <family val="2"/>
    </font>
    <font>
      <sz val="9"/>
      <color theme="0"/>
      <name val="Book Antiqua"/>
      <family val="1"/>
    </font>
    <font>
      <sz val="9"/>
      <color theme="0"/>
      <name val="Calibri"/>
      <family val="2"/>
      <scheme val="minor"/>
    </font>
    <font>
      <sz val="12"/>
      <color theme="0"/>
      <name val="Book Antiqua"/>
      <family val="1"/>
    </font>
    <font>
      <b/>
      <sz val="12"/>
      <color theme="0"/>
      <name val="Book Antiqua"/>
      <family val="1"/>
    </font>
    <font>
      <b/>
      <u/>
      <sz val="10"/>
      <color theme="1"/>
      <name val="Arial"/>
      <family val="2"/>
    </font>
    <font>
      <b/>
      <i/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0"/>
      <color theme="1"/>
      <name val="Calibri"/>
      <family val="2"/>
    </font>
    <font>
      <b/>
      <i/>
      <sz val="11"/>
      <color rgb="FFFF0000"/>
      <name val="Calibri"/>
      <family val="2"/>
      <scheme val="minor"/>
    </font>
    <font>
      <b/>
      <i/>
      <sz val="9"/>
      <color rgb="FFFF0000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35" fillId="0" borderId="0"/>
    <xf numFmtId="43" fontId="35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</cellStyleXfs>
  <cellXfs count="386">
    <xf numFmtId="0" fontId="0" fillId="0" borderId="0" xfId="0"/>
    <xf numFmtId="0" fontId="3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/>
    <xf numFmtId="0" fontId="6" fillId="0" borderId="13" xfId="0" applyFont="1" applyBorder="1" applyAlignment="1">
      <alignment horizontal="center"/>
    </xf>
    <xf numFmtId="49" fontId="7" fillId="0" borderId="12" xfId="0" applyNumberFormat="1" applyFont="1" applyBorder="1" applyAlignment="1">
      <alignment horizontal="center"/>
    </xf>
    <xf numFmtId="164" fontId="6" fillId="0" borderId="12" xfId="2" applyFont="1" applyBorder="1"/>
    <xf numFmtId="0" fontId="8" fillId="0" borderId="12" xfId="0" applyFont="1" applyBorder="1"/>
    <xf numFmtId="0" fontId="9" fillId="0" borderId="12" xfId="0" applyFont="1" applyBorder="1"/>
    <xf numFmtId="43" fontId="8" fillId="0" borderId="12" xfId="0" applyNumberFormat="1" applyFont="1" applyBorder="1"/>
    <xf numFmtId="164" fontId="9" fillId="0" borderId="12" xfId="2" applyFont="1" applyBorder="1"/>
    <xf numFmtId="37" fontId="8" fillId="0" borderId="14" xfId="0" applyNumberFormat="1" applyFont="1" applyBorder="1"/>
    <xf numFmtId="164" fontId="10" fillId="0" borderId="12" xfId="2" applyFont="1" applyBorder="1"/>
    <xf numFmtId="37" fontId="9" fillId="0" borderId="15" xfId="0" applyNumberFormat="1" applyFont="1" applyBorder="1"/>
    <xf numFmtId="37" fontId="9" fillId="0" borderId="14" xfId="0" applyNumberFormat="1" applyFont="1" applyBorder="1"/>
    <xf numFmtId="37" fontId="9" fillId="0" borderId="16" xfId="0" applyNumberFormat="1" applyFont="1" applyBorder="1"/>
    <xf numFmtId="0" fontId="12" fillId="0" borderId="12" xfId="0" applyFont="1" applyBorder="1"/>
    <xf numFmtId="0" fontId="12" fillId="0" borderId="0" xfId="0" applyFont="1"/>
    <xf numFmtId="164" fontId="11" fillId="0" borderId="12" xfId="2" applyFont="1" applyBorder="1"/>
    <xf numFmtId="164" fontId="13" fillId="0" borderId="12" xfId="2" applyFont="1" applyBorder="1"/>
    <xf numFmtId="0" fontId="2" fillId="0" borderId="0" xfId="0" applyFont="1"/>
    <xf numFmtId="43" fontId="0" fillId="0" borderId="0" xfId="0" applyNumberFormat="1"/>
    <xf numFmtId="164" fontId="0" fillId="0" borderId="0" xfId="0" applyNumberFormat="1"/>
    <xf numFmtId="0" fontId="7" fillId="0" borderId="12" xfId="0" applyFont="1" applyBorder="1"/>
    <xf numFmtId="43" fontId="7" fillId="0" borderId="12" xfId="0" applyNumberFormat="1" applyFont="1" applyBorder="1"/>
    <xf numFmtId="164" fontId="14" fillId="0" borderId="0" xfId="0" applyNumberFormat="1" applyFont="1"/>
    <xf numFmtId="43" fontId="15" fillId="0" borderId="0" xfId="0" applyNumberFormat="1" applyFont="1"/>
    <xf numFmtId="0" fontId="13" fillId="0" borderId="12" xfId="0" applyFont="1" applyBorder="1" applyAlignment="1">
      <alignment horizontal="center"/>
    </xf>
    <xf numFmtId="164" fontId="16" fillId="0" borderId="15" xfId="2" applyFont="1" applyBorder="1"/>
    <xf numFmtId="164" fontId="13" fillId="0" borderId="14" xfId="2" applyFont="1" applyBorder="1"/>
    <xf numFmtId="164" fontId="1" fillId="0" borderId="0" xfId="2" applyFont="1"/>
    <xf numFmtId="0" fontId="0" fillId="0" borderId="12" xfId="0" applyBorder="1"/>
    <xf numFmtId="37" fontId="8" fillId="0" borderId="12" xfId="0" applyNumberFormat="1" applyFont="1" applyBorder="1"/>
    <xf numFmtId="43" fontId="13" fillId="0" borderId="0" xfId="0" applyNumberFormat="1" applyFont="1"/>
    <xf numFmtId="40" fontId="17" fillId="0" borderId="0" xfId="0" applyNumberFormat="1" applyFont="1"/>
    <xf numFmtId="164" fontId="6" fillId="0" borderId="0" xfId="2" applyFont="1" applyBorder="1"/>
    <xf numFmtId="164" fontId="18" fillId="0" borderId="0" xfId="0" applyNumberFormat="1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/>
    </xf>
    <xf numFmtId="164" fontId="7" fillId="0" borderId="12" xfId="0" applyNumberFormat="1" applyFont="1" applyBorder="1"/>
    <xf numFmtId="0" fontId="2" fillId="0" borderId="13" xfId="0" applyFont="1" applyBorder="1" applyAlignment="1">
      <alignment horizontal="center"/>
    </xf>
    <xf numFmtId="0" fontId="2" fillId="0" borderId="12" xfId="0" applyFont="1" applyBorder="1"/>
    <xf numFmtId="164" fontId="13" fillId="0" borderId="0" xfId="2" applyFont="1"/>
    <xf numFmtId="0" fontId="17" fillId="0" borderId="0" xfId="0" applyFont="1"/>
    <xf numFmtId="165" fontId="5" fillId="0" borderId="0" xfId="2" applyNumberFormat="1" applyFont="1" applyFill="1" applyBorder="1" applyAlignment="1">
      <alignment wrapText="1"/>
    </xf>
    <xf numFmtId="165" fontId="20" fillId="0" borderId="0" xfId="2" applyNumberFormat="1" applyFont="1" applyFill="1" applyBorder="1" applyAlignment="1">
      <alignment horizontal="center" wrapText="1"/>
    </xf>
    <xf numFmtId="165" fontId="22" fillId="0" borderId="12" xfId="2" applyNumberFormat="1" applyFont="1" applyFill="1" applyBorder="1" applyAlignment="1">
      <alignment horizontal="center"/>
    </xf>
    <xf numFmtId="165" fontId="21" fillId="0" borderId="0" xfId="2" applyNumberFormat="1" applyFont="1" applyFill="1" applyBorder="1"/>
    <xf numFmtId="165" fontId="23" fillId="0" borderId="12" xfId="2" applyNumberFormat="1" applyFont="1" applyBorder="1" applyAlignment="1">
      <alignment vertical="top" wrapText="1"/>
    </xf>
    <xf numFmtId="164" fontId="24" fillId="0" borderId="12" xfId="2" applyFont="1" applyBorder="1"/>
    <xf numFmtId="164" fontId="8" fillId="0" borderId="12" xfId="2" applyFont="1" applyBorder="1"/>
    <xf numFmtId="164" fontId="25" fillId="0" borderId="12" xfId="2" applyFont="1" applyBorder="1"/>
    <xf numFmtId="39" fontId="1" fillId="0" borderId="0" xfId="2" applyNumberFormat="1" applyFont="1" applyBorder="1"/>
    <xf numFmtId="164" fontId="12" fillId="0" borderId="12" xfId="2" applyFont="1" applyBorder="1"/>
    <xf numFmtId="164" fontId="27" fillId="0" borderId="12" xfId="2" applyFont="1" applyBorder="1"/>
    <xf numFmtId="165" fontId="1" fillId="0" borderId="0" xfId="2" applyNumberFormat="1" applyFont="1" applyBorder="1"/>
    <xf numFmtId="39" fontId="12" fillId="0" borderId="0" xfId="0" applyNumberFormat="1" applyFont="1"/>
    <xf numFmtId="39" fontId="28" fillId="0" borderId="0" xfId="0" applyNumberFormat="1" applyFont="1"/>
    <xf numFmtId="165" fontId="28" fillId="0" borderId="0" xfId="0" applyNumberFormat="1" applyFont="1"/>
    <xf numFmtId="39" fontId="2" fillId="0" borderId="0" xfId="0" applyNumberFormat="1" applyFont="1"/>
    <xf numFmtId="165" fontId="21" fillId="0" borderId="0" xfId="2" applyNumberFormat="1" applyFont="1" applyFill="1" applyBorder="1" applyAlignment="1">
      <alignment wrapText="1"/>
    </xf>
    <xf numFmtId="165" fontId="23" fillId="0" borderId="0" xfId="2" applyNumberFormat="1" applyFont="1" applyBorder="1" applyAlignment="1">
      <alignment vertical="top" wrapText="1"/>
    </xf>
    <xf numFmtId="164" fontId="29" fillId="0" borderId="0" xfId="2" applyFont="1" applyBorder="1"/>
    <xf numFmtId="164" fontId="26" fillId="0" borderId="0" xfId="2" applyFont="1" applyBorder="1"/>
    <xf numFmtId="165" fontId="23" fillId="0" borderId="0" xfId="2" applyNumberFormat="1" applyFont="1" applyFill="1" applyBorder="1" applyAlignment="1">
      <alignment horizontal="center" wrapText="1"/>
    </xf>
    <xf numFmtId="165" fontId="21" fillId="0" borderId="0" xfId="2" applyNumberFormat="1" applyFont="1" applyBorder="1" applyAlignment="1">
      <alignment vertical="top" wrapText="1"/>
    </xf>
    <xf numFmtId="164" fontId="30" fillId="0" borderId="0" xfId="2" applyFont="1" applyBorder="1"/>
    <xf numFmtId="164" fontId="31" fillId="0" borderId="0" xfId="2" applyFont="1" applyBorder="1"/>
    <xf numFmtId="165" fontId="21" fillId="0" borderId="0" xfId="2" applyNumberFormat="1" applyFont="1" applyBorder="1" applyAlignment="1">
      <alignment horizontal="left" wrapText="1"/>
    </xf>
    <xf numFmtId="165" fontId="21" fillId="0" borderId="12" xfId="2" applyNumberFormat="1" applyFont="1" applyBorder="1" applyAlignment="1">
      <alignment vertical="top" wrapText="1"/>
    </xf>
    <xf numFmtId="164" fontId="32" fillId="0" borderId="12" xfId="2" applyFont="1" applyBorder="1"/>
    <xf numFmtId="0" fontId="33" fillId="0" borderId="0" xfId="0" applyFont="1"/>
    <xf numFmtId="165" fontId="21" fillId="0" borderId="15" xfId="2" applyNumberFormat="1" applyFont="1" applyFill="1" applyBorder="1" applyAlignment="1">
      <alignment horizontal="center"/>
    </xf>
    <xf numFmtId="165" fontId="21" fillId="0" borderId="29" xfId="2" applyNumberFormat="1" applyFont="1" applyFill="1" applyBorder="1" applyAlignment="1">
      <alignment horizontal="center"/>
    </xf>
    <xf numFmtId="0" fontId="31" fillId="0" borderId="30" xfId="0" applyFont="1" applyBorder="1" applyAlignment="1">
      <alignment horizontal="center"/>
    </xf>
    <xf numFmtId="165" fontId="34" fillId="0" borderId="14" xfId="2" applyNumberFormat="1" applyFont="1" applyBorder="1" applyAlignment="1">
      <alignment vertical="top" wrapText="1"/>
    </xf>
    <xf numFmtId="1" fontId="1" fillId="0" borderId="14" xfId="2" applyNumberFormat="1" applyFont="1" applyBorder="1" applyAlignment="1">
      <alignment horizontal="center"/>
    </xf>
    <xf numFmtId="1" fontId="1" fillId="0" borderId="31" xfId="2" applyNumberFormat="1" applyFont="1" applyBorder="1" applyAlignment="1">
      <alignment horizontal="center"/>
    </xf>
    <xf numFmtId="0" fontId="31" fillId="0" borderId="32" xfId="0" applyFont="1" applyBorder="1" applyAlignment="1">
      <alignment horizontal="center"/>
    </xf>
    <xf numFmtId="165" fontId="34" fillId="0" borderId="12" xfId="2" applyNumberFormat="1" applyFont="1" applyBorder="1" applyAlignment="1">
      <alignment vertical="top" wrapText="1"/>
    </xf>
    <xf numFmtId="165" fontId="34" fillId="0" borderId="12" xfId="2" applyNumberFormat="1" applyFont="1" applyBorder="1" applyAlignment="1">
      <alignment horizontal="left" wrapText="1"/>
    </xf>
    <xf numFmtId="0" fontId="2" fillId="0" borderId="19" xfId="0" applyFont="1" applyBorder="1" applyAlignment="1">
      <alignment horizontal="center"/>
    </xf>
    <xf numFmtId="165" fontId="21" fillId="0" borderId="0" xfId="2" applyNumberFormat="1" applyFont="1" applyBorder="1" applyAlignment="1">
      <alignment horizontal="center"/>
    </xf>
    <xf numFmtId="1" fontId="2" fillId="0" borderId="0" xfId="2" applyNumberFormat="1" applyFont="1" applyBorder="1" applyAlignment="1">
      <alignment horizontal="center"/>
    </xf>
    <xf numFmtId="0" fontId="35" fillId="0" borderId="0" xfId="3"/>
    <xf numFmtId="0" fontId="41" fillId="0" borderId="0" xfId="3" applyFont="1"/>
    <xf numFmtId="0" fontId="43" fillId="0" borderId="12" xfId="0" applyFont="1" applyBorder="1" applyAlignment="1">
      <alignment horizontal="center"/>
    </xf>
    <xf numFmtId="0" fontId="44" fillId="0" borderId="12" xfId="0" applyFont="1" applyBorder="1"/>
    <xf numFmtId="40" fontId="42" fillId="0" borderId="12" xfId="0" applyNumberFormat="1" applyFont="1" applyBorder="1"/>
    <xf numFmtId="40" fontId="43" fillId="0" borderId="33" xfId="0" applyNumberFormat="1" applyFont="1" applyBorder="1"/>
    <xf numFmtId="0" fontId="45" fillId="0" borderId="0" xfId="0" applyFont="1"/>
    <xf numFmtId="14" fontId="44" fillId="0" borderId="12" xfId="0" applyNumberFormat="1" applyFont="1" applyBorder="1" applyAlignment="1">
      <alignment horizontal="center"/>
    </xf>
    <xf numFmtId="167" fontId="44" fillId="0" borderId="12" xfId="0" applyNumberFormat="1" applyFont="1" applyBorder="1" applyAlignment="1">
      <alignment horizontal="center"/>
    </xf>
    <xf numFmtId="0" fontId="44" fillId="0" borderId="12" xfId="0" applyFont="1" applyBorder="1" applyAlignment="1">
      <alignment horizontal="center"/>
    </xf>
    <xf numFmtId="40" fontId="1" fillId="0" borderId="0" xfId="2" applyNumberFormat="1" applyFont="1" applyBorder="1"/>
    <xf numFmtId="0" fontId="35" fillId="0" borderId="0" xfId="3" applyAlignment="1">
      <alignment horizontal="center"/>
    </xf>
    <xf numFmtId="0" fontId="46" fillId="0" borderId="0" xfId="0" applyFont="1" applyAlignment="1">
      <alignment horizontal="center" wrapText="1"/>
    </xf>
    <xf numFmtId="39" fontId="38" fillId="0" borderId="12" xfId="4" applyNumberFormat="1" applyFont="1" applyFill="1" applyBorder="1"/>
    <xf numFmtId="39" fontId="39" fillId="0" borderId="12" xfId="4" applyNumberFormat="1" applyFont="1" applyFill="1" applyBorder="1"/>
    <xf numFmtId="0" fontId="2" fillId="0" borderId="0" xfId="0" applyFont="1" applyAlignment="1"/>
    <xf numFmtId="0" fontId="5" fillId="0" borderId="0" xfId="0" applyFont="1" applyBorder="1" applyAlignment="1"/>
    <xf numFmtId="0" fontId="2" fillId="0" borderId="0" xfId="0" applyFont="1" applyBorder="1" applyAlignment="1">
      <alignment horizontal="center" vertical="justify"/>
    </xf>
    <xf numFmtId="0" fontId="0" fillId="0" borderId="0" xfId="0" applyBorder="1"/>
    <xf numFmtId="37" fontId="9" fillId="0" borderId="0" xfId="0" applyNumberFormat="1" applyFont="1" applyBorder="1"/>
    <xf numFmtId="164" fontId="11" fillId="0" borderId="0" xfId="0" applyNumberFormat="1" applyFont="1" applyBorder="1"/>
    <xf numFmtId="0" fontId="3" fillId="0" borderId="1" xfId="0" applyFont="1" applyFill="1" applyBorder="1" applyAlignment="1">
      <alignment horizontal="center"/>
    </xf>
    <xf numFmtId="0" fontId="19" fillId="0" borderId="0" xfId="0" applyFont="1" applyBorder="1" applyAlignment="1">
      <alignment horizontal="center"/>
    </xf>
    <xf numFmtId="39" fontId="0" fillId="0" borderId="0" xfId="0" applyNumberFormat="1" applyFont="1"/>
    <xf numFmtId="0" fontId="2" fillId="0" borderId="1" xfId="0" applyFont="1" applyFill="1" applyBorder="1" applyAlignment="1">
      <alignment horizontal="center"/>
    </xf>
    <xf numFmtId="0" fontId="2" fillId="0" borderId="0" xfId="0" applyFont="1" applyBorder="1"/>
    <xf numFmtId="49" fontId="48" fillId="0" borderId="12" xfId="0" applyNumberFormat="1" applyFont="1" applyBorder="1" applyAlignment="1">
      <alignment horizontal="center"/>
    </xf>
    <xf numFmtId="0" fontId="48" fillId="0" borderId="12" xfId="0" applyFont="1" applyBorder="1"/>
    <xf numFmtId="0" fontId="49" fillId="0" borderId="12" xfId="0" applyFont="1" applyBorder="1" applyAlignment="1">
      <alignment horizontal="center"/>
    </xf>
    <xf numFmtId="0" fontId="35" fillId="0" borderId="0" xfId="3" applyBorder="1"/>
    <xf numFmtId="37" fontId="38" fillId="0" borderId="12" xfId="3" applyNumberFormat="1" applyFont="1" applyFill="1" applyBorder="1" applyAlignment="1">
      <alignment horizontal="center"/>
    </xf>
    <xf numFmtId="37" fontId="39" fillId="0" borderId="12" xfId="3" applyNumberFormat="1" applyFont="1" applyFill="1" applyBorder="1"/>
    <xf numFmtId="43" fontId="39" fillId="0" borderId="12" xfId="3" applyNumberFormat="1" applyFont="1" applyFill="1" applyBorder="1"/>
    <xf numFmtId="0" fontId="42" fillId="0" borderId="12" xfId="3" applyFont="1" applyFill="1" applyBorder="1"/>
    <xf numFmtId="40" fontId="38" fillId="0" borderId="12" xfId="3" applyNumberFormat="1" applyFont="1" applyFill="1" applyBorder="1"/>
    <xf numFmtId="166" fontId="39" fillId="0" borderId="12" xfId="3" applyNumberFormat="1" applyFont="1" applyFill="1" applyBorder="1"/>
    <xf numFmtId="37" fontId="38" fillId="0" borderId="12" xfId="3" applyNumberFormat="1" applyFont="1" applyFill="1" applyBorder="1"/>
    <xf numFmtId="43" fontId="38" fillId="0" borderId="12" xfId="3" applyNumberFormat="1" applyFont="1" applyFill="1" applyBorder="1"/>
    <xf numFmtId="39" fontId="38" fillId="0" borderId="12" xfId="3" applyNumberFormat="1" applyFont="1" applyFill="1" applyBorder="1"/>
    <xf numFmtId="0" fontId="38" fillId="0" borderId="12" xfId="3" applyNumberFormat="1" applyFont="1" applyFill="1" applyBorder="1" applyAlignment="1" applyProtection="1">
      <alignment vertical="center" wrapText="1"/>
    </xf>
    <xf numFmtId="0" fontId="47" fillId="0" borderId="0" xfId="3" applyFont="1" applyBorder="1" applyAlignment="1">
      <alignment horizontal="center"/>
    </xf>
    <xf numFmtId="0" fontId="47" fillId="0" borderId="0" xfId="3" applyFont="1" applyBorder="1"/>
    <xf numFmtId="0" fontId="39" fillId="0" borderId="0" xfId="3" applyFont="1" applyBorder="1" applyAlignment="1">
      <alignment horizontal="right"/>
    </xf>
    <xf numFmtId="0" fontId="35" fillId="0" borderId="0" xfId="3" applyBorder="1" applyAlignment="1">
      <alignment horizontal="center"/>
    </xf>
    <xf numFmtId="43" fontId="41" fillId="0" borderId="0" xfId="3" applyNumberFormat="1" applyFont="1" applyBorder="1"/>
    <xf numFmtId="0" fontId="41" fillId="0" borderId="0" xfId="3" applyFont="1" applyBorder="1"/>
    <xf numFmtId="164" fontId="10" fillId="0" borderId="15" xfId="2" applyFont="1" applyBorder="1"/>
    <xf numFmtId="37" fontId="41" fillId="0" borderId="12" xfId="0" applyNumberFormat="1" applyFont="1" applyBorder="1"/>
    <xf numFmtId="0" fontId="6" fillId="0" borderId="12" xfId="0" applyFont="1" applyBorder="1" applyAlignment="1">
      <alignment horizontal="center"/>
    </xf>
    <xf numFmtId="164" fontId="30" fillId="0" borderId="44" xfId="2" applyFont="1" applyBorder="1"/>
    <xf numFmtId="164" fontId="16" fillId="0" borderId="44" xfId="2" applyFont="1" applyBorder="1"/>
    <xf numFmtId="38" fontId="2" fillId="0" borderId="6" xfId="2" applyNumberFormat="1" applyFont="1" applyBorder="1" applyAlignment="1">
      <alignment horizontal="center"/>
    </xf>
    <xf numFmtId="38" fontId="2" fillId="0" borderId="17" xfId="2" applyNumberFormat="1" applyFont="1" applyBorder="1" applyAlignment="1">
      <alignment horizontal="center"/>
    </xf>
    <xf numFmtId="43" fontId="39" fillId="0" borderId="15" xfId="3" applyNumberFormat="1" applyFont="1" applyFill="1" applyBorder="1"/>
    <xf numFmtId="43" fontId="39" fillId="0" borderId="22" xfId="3" applyNumberFormat="1" applyFont="1" applyFill="1" applyBorder="1"/>
    <xf numFmtId="37" fontId="39" fillId="0" borderId="22" xfId="3" applyNumberFormat="1" applyFont="1" applyFill="1" applyBorder="1"/>
    <xf numFmtId="37" fontId="38" fillId="0" borderId="22" xfId="3" applyNumberFormat="1" applyFont="1" applyFill="1" applyBorder="1" applyAlignment="1">
      <alignment horizontal="center"/>
    </xf>
    <xf numFmtId="37" fontId="50" fillId="0" borderId="12" xfId="3" applyNumberFormat="1" applyFont="1" applyFill="1" applyBorder="1" applyAlignment="1">
      <alignment horizontal="center"/>
    </xf>
    <xf numFmtId="0" fontId="37" fillId="2" borderId="14" xfId="3" applyFont="1" applyFill="1" applyBorder="1" applyAlignment="1">
      <alignment horizontal="center" vertical="center" wrapText="1"/>
    </xf>
    <xf numFmtId="37" fontId="40" fillId="2" borderId="14" xfId="3" applyNumberFormat="1" applyFont="1" applyFill="1" applyBorder="1" applyAlignment="1">
      <alignment horizontal="center"/>
    </xf>
    <xf numFmtId="37" fontId="51" fillId="0" borderId="12" xfId="3" applyNumberFormat="1" applyFont="1" applyFill="1" applyBorder="1" applyAlignment="1">
      <alignment horizontal="center"/>
    </xf>
    <xf numFmtId="49" fontId="50" fillId="0" borderId="12" xfId="3" applyNumberFormat="1" applyFont="1" applyFill="1" applyBorder="1" applyAlignment="1">
      <alignment horizontal="center"/>
    </xf>
    <xf numFmtId="0" fontId="42" fillId="0" borderId="0" xfId="3" applyFont="1" applyFill="1" applyBorder="1"/>
    <xf numFmtId="0" fontId="39" fillId="0" borderId="0" xfId="3" applyFont="1" applyFill="1" applyBorder="1"/>
    <xf numFmtId="37" fontId="39" fillId="0" borderId="0" xfId="3" applyNumberFormat="1" applyFont="1" applyFill="1" applyBorder="1"/>
    <xf numFmtId="37" fontId="39" fillId="0" borderId="0" xfId="3" applyNumberFormat="1" applyFont="1" applyFill="1" applyBorder="1" applyAlignment="1">
      <alignment horizontal="center"/>
    </xf>
    <xf numFmtId="37" fontId="39" fillId="0" borderId="28" xfId="3" applyNumberFormat="1" applyFont="1" applyFill="1" applyBorder="1"/>
    <xf numFmtId="37" fontId="38" fillId="0" borderId="28" xfId="3" applyNumberFormat="1" applyFont="1" applyFill="1" applyBorder="1" applyAlignment="1">
      <alignment horizontal="center"/>
    </xf>
    <xf numFmtId="39" fontId="38" fillId="0" borderId="21" xfId="4" applyNumberFormat="1" applyFont="1" applyFill="1" applyBorder="1"/>
    <xf numFmtId="37" fontId="38" fillId="0" borderId="11" xfId="3" applyNumberFormat="1" applyFont="1" applyFill="1" applyBorder="1" applyAlignment="1">
      <alignment horizontal="center"/>
    </xf>
    <xf numFmtId="0" fontId="43" fillId="0" borderId="12" xfId="0" applyFont="1" applyFill="1" applyBorder="1" applyAlignment="1">
      <alignment horizontal="center"/>
    </xf>
    <xf numFmtId="38" fontId="0" fillId="0" borderId="12" xfId="0" applyNumberFormat="1" applyBorder="1"/>
    <xf numFmtId="38" fontId="0" fillId="0" borderId="12" xfId="0" applyNumberFormat="1" applyBorder="1" applyAlignment="1">
      <alignment horizontal="center"/>
    </xf>
    <xf numFmtId="0" fontId="43" fillId="0" borderId="0" xfId="0" applyFont="1" applyFill="1" applyBorder="1"/>
    <xf numFmtId="0" fontId="43" fillId="0" borderId="0" xfId="0" applyFont="1" applyBorder="1"/>
    <xf numFmtId="0" fontId="55" fillId="0" borderId="5" xfId="0" applyFont="1" applyBorder="1" applyAlignment="1">
      <alignment horizontal="center"/>
    </xf>
    <xf numFmtId="0" fontId="55" fillId="0" borderId="6" xfId="0" applyFont="1" applyBorder="1" applyAlignment="1">
      <alignment horizontal="center"/>
    </xf>
    <xf numFmtId="0" fontId="56" fillId="0" borderId="19" xfId="0" applyFont="1" applyBorder="1" applyAlignment="1">
      <alignment horizontal="center"/>
    </xf>
    <xf numFmtId="0" fontId="56" fillId="0" borderId="20" xfId="0" applyFont="1" applyBorder="1"/>
    <xf numFmtId="0" fontId="56" fillId="0" borderId="20" xfId="0" applyFont="1" applyBorder="1" applyAlignment="1">
      <alignment horizontal="center"/>
    </xf>
    <xf numFmtId="0" fontId="56" fillId="0" borderId="26" xfId="0" applyFont="1" applyBorder="1" applyAlignment="1">
      <alignment horizontal="center"/>
    </xf>
    <xf numFmtId="0" fontId="56" fillId="0" borderId="39" xfId="0" applyFont="1" applyBorder="1" applyAlignment="1">
      <alignment horizontal="center"/>
    </xf>
    <xf numFmtId="0" fontId="56" fillId="0" borderId="12" xfId="0" applyFont="1" applyBorder="1"/>
    <xf numFmtId="0" fontId="56" fillId="0" borderId="21" xfId="0" applyFont="1" applyBorder="1" applyAlignment="1">
      <alignment horizontal="center"/>
    </xf>
    <xf numFmtId="0" fontId="56" fillId="0" borderId="40" xfId="0" applyFont="1" applyBorder="1" applyAlignment="1">
      <alignment horizontal="center"/>
    </xf>
    <xf numFmtId="164" fontId="56" fillId="0" borderId="12" xfId="2" applyFont="1" applyBorder="1"/>
    <xf numFmtId="164" fontId="56" fillId="0" borderId="37" xfId="2" applyFont="1" applyBorder="1"/>
    <xf numFmtId="43" fontId="57" fillId="0" borderId="12" xfId="0" applyNumberFormat="1" applyFont="1" applyBorder="1"/>
    <xf numFmtId="0" fontId="57" fillId="0" borderId="12" xfId="0" applyFont="1" applyBorder="1"/>
    <xf numFmtId="164" fontId="57" fillId="0" borderId="12" xfId="0" applyNumberFormat="1" applyFont="1" applyBorder="1"/>
    <xf numFmtId="43" fontId="57" fillId="0" borderId="37" xfId="0" applyNumberFormat="1" applyFont="1" applyBorder="1"/>
    <xf numFmtId="37" fontId="57" fillId="0" borderId="14" xfId="0" applyNumberFormat="1" applyFont="1" applyBorder="1"/>
    <xf numFmtId="164" fontId="57" fillId="0" borderId="14" xfId="2" applyFont="1" applyBorder="1"/>
    <xf numFmtId="164" fontId="57" fillId="0" borderId="31" xfId="2" applyFont="1" applyBorder="1"/>
    <xf numFmtId="37" fontId="57" fillId="0" borderId="12" xfId="0" applyNumberFormat="1" applyFont="1" applyBorder="1"/>
    <xf numFmtId="164" fontId="57" fillId="0" borderId="12" xfId="2" applyFont="1" applyBorder="1"/>
    <xf numFmtId="164" fontId="57" fillId="0" borderId="37" xfId="2" applyFont="1" applyBorder="1"/>
    <xf numFmtId="37" fontId="57" fillId="0" borderId="15" xfId="0" applyNumberFormat="1" applyFont="1" applyBorder="1"/>
    <xf numFmtId="164" fontId="57" fillId="0" borderId="15" xfId="2" applyFont="1" applyBorder="1"/>
    <xf numFmtId="164" fontId="57" fillId="0" borderId="29" xfId="2" applyFont="1" applyBorder="1"/>
    <xf numFmtId="0" fontId="57" fillId="0" borderId="41" xfId="0" applyFont="1" applyBorder="1" applyAlignment="1">
      <alignment horizontal="center"/>
    </xf>
    <xf numFmtId="37" fontId="56" fillId="0" borderId="16" xfId="0" applyNumberFormat="1" applyFont="1" applyBorder="1"/>
    <xf numFmtId="164" fontId="56" fillId="0" borderId="16" xfId="2" applyFont="1" applyBorder="1"/>
    <xf numFmtId="164" fontId="56" fillId="0" borderId="18" xfId="2" applyFont="1" applyBorder="1"/>
    <xf numFmtId="0" fontId="57" fillId="0" borderId="41" xfId="0" applyFont="1" applyBorder="1"/>
    <xf numFmtId="37" fontId="56" fillId="0" borderId="34" xfId="0" applyNumberFormat="1" applyFont="1" applyBorder="1"/>
    <xf numFmtId="43" fontId="56" fillId="0" borderId="16" xfId="0" applyNumberFormat="1" applyFont="1" applyBorder="1"/>
    <xf numFmtId="0" fontId="56" fillId="0" borderId="13" xfId="0" applyFont="1" applyBorder="1" applyAlignment="1">
      <alignment horizontal="center"/>
    </xf>
    <xf numFmtId="0" fontId="56" fillId="0" borderId="36" xfId="0" applyFont="1" applyBorder="1" applyAlignment="1">
      <alignment horizontal="center"/>
    </xf>
    <xf numFmtId="0" fontId="0" fillId="0" borderId="37" xfId="0" applyBorder="1"/>
    <xf numFmtId="43" fontId="0" fillId="0" borderId="12" xfId="0" applyNumberFormat="1" applyBorder="1"/>
    <xf numFmtId="43" fontId="0" fillId="0" borderId="37" xfId="0" applyNumberFormat="1" applyBorder="1"/>
    <xf numFmtId="164" fontId="57" fillId="0" borderId="22" xfId="2" applyFont="1" applyBorder="1"/>
    <xf numFmtId="37" fontId="57" fillId="0" borderId="16" xfId="0" applyNumberFormat="1" applyFont="1" applyBorder="1"/>
    <xf numFmtId="43" fontId="0" fillId="0" borderId="15" xfId="0" applyNumberFormat="1" applyBorder="1"/>
    <xf numFmtId="43" fontId="0" fillId="0" borderId="29" xfId="0" applyNumberFormat="1" applyBorder="1"/>
    <xf numFmtId="43" fontId="0" fillId="0" borderId="16" xfId="0" applyNumberFormat="1" applyBorder="1"/>
    <xf numFmtId="43" fontId="0" fillId="0" borderId="18" xfId="0" applyNumberFormat="1" applyBorder="1"/>
    <xf numFmtId="0" fontId="56" fillId="0" borderId="5" xfId="0" applyFont="1" applyBorder="1" applyAlignment="1">
      <alignment horizontal="center"/>
    </xf>
    <xf numFmtId="0" fontId="56" fillId="0" borderId="6" xfId="0" applyFont="1" applyBorder="1" applyAlignment="1">
      <alignment horizontal="center"/>
    </xf>
    <xf numFmtId="0" fontId="56" fillId="0" borderId="47" xfId="0" applyFont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6" fillId="0" borderId="48" xfId="0" applyFont="1" applyBorder="1" applyAlignment="1">
      <alignment horizontal="center"/>
    </xf>
    <xf numFmtId="164" fontId="56" fillId="0" borderId="49" xfId="2" applyFont="1" applyBorder="1"/>
    <xf numFmtId="0" fontId="58" fillId="0" borderId="12" xfId="0" applyFont="1" applyBorder="1"/>
    <xf numFmtId="0" fontId="58" fillId="0" borderId="37" xfId="0" applyFont="1" applyBorder="1"/>
    <xf numFmtId="43" fontId="58" fillId="0" borderId="12" xfId="0" applyNumberFormat="1" applyFont="1" applyBorder="1"/>
    <xf numFmtId="43" fontId="58" fillId="0" borderId="37" xfId="0" applyNumberFormat="1" applyFont="1" applyBorder="1"/>
    <xf numFmtId="164" fontId="56" fillId="0" borderId="49" xfId="2" applyFont="1" applyBorder="1" applyAlignment="1"/>
    <xf numFmtId="43" fontId="57" fillId="0" borderId="49" xfId="0" applyNumberFormat="1" applyFont="1" applyBorder="1"/>
    <xf numFmtId="164" fontId="57" fillId="0" borderId="49" xfId="2" applyFont="1" applyBorder="1"/>
    <xf numFmtId="164" fontId="57" fillId="0" borderId="50" xfId="2" applyFont="1" applyBorder="1"/>
    <xf numFmtId="37" fontId="57" fillId="0" borderId="21" xfId="0" applyNumberFormat="1" applyFont="1" applyBorder="1"/>
    <xf numFmtId="43" fontId="58" fillId="0" borderId="22" xfId="0" applyNumberFormat="1" applyFont="1" applyBorder="1"/>
    <xf numFmtId="43" fontId="58" fillId="0" borderId="42" xfId="0" applyNumberFormat="1" applyFont="1" applyBorder="1"/>
    <xf numFmtId="0" fontId="57" fillId="0" borderId="5" xfId="0" applyFont="1" applyBorder="1" applyAlignment="1">
      <alignment horizontal="center"/>
    </xf>
    <xf numFmtId="37" fontId="56" fillId="0" borderId="6" xfId="0" applyNumberFormat="1" applyFont="1" applyBorder="1"/>
    <xf numFmtId="164" fontId="56" fillId="0" borderId="6" xfId="2" applyFont="1" applyBorder="1"/>
    <xf numFmtId="164" fontId="56" fillId="0" borderId="35" xfId="2" applyFont="1" applyBorder="1"/>
    <xf numFmtId="164" fontId="56" fillId="0" borderId="17" xfId="2" applyFont="1" applyBorder="1"/>
    <xf numFmtId="43" fontId="56" fillId="0" borderId="51" xfId="0" applyNumberFormat="1" applyFont="1" applyBorder="1"/>
    <xf numFmtId="43" fontId="56" fillId="0" borderId="18" xfId="0" applyNumberFormat="1" applyFont="1" applyBorder="1"/>
    <xf numFmtId="165" fontId="59" fillId="0" borderId="0" xfId="2" applyNumberFormat="1" applyFont="1" applyBorder="1" applyAlignment="1">
      <alignment horizontal="center"/>
    </xf>
    <xf numFmtId="165" fontId="54" fillId="0" borderId="0" xfId="2" applyNumberFormat="1" applyFont="1" applyBorder="1"/>
    <xf numFmtId="39" fontId="54" fillId="0" borderId="0" xfId="2" applyNumberFormat="1" applyFont="1" applyBorder="1"/>
    <xf numFmtId="165" fontId="59" fillId="0" borderId="15" xfId="2" applyNumberFormat="1" applyFont="1" applyFill="1" applyBorder="1" applyAlignment="1">
      <alignment horizontal="center"/>
    </xf>
    <xf numFmtId="165" fontId="59" fillId="0" borderId="29" xfId="2" applyNumberFormat="1" applyFont="1" applyFill="1" applyBorder="1" applyAlignment="1">
      <alignment horizontal="center"/>
    </xf>
    <xf numFmtId="0" fontId="18" fillId="0" borderId="30" xfId="0" applyFont="1" applyBorder="1" applyAlignment="1">
      <alignment horizontal="center"/>
    </xf>
    <xf numFmtId="165" fontId="60" fillId="0" borderId="14" xfId="2" applyNumberFormat="1" applyFont="1" applyBorder="1" applyAlignment="1">
      <alignment vertical="top" wrapText="1"/>
    </xf>
    <xf numFmtId="1" fontId="54" fillId="0" borderId="14" xfId="2" applyNumberFormat="1" applyFont="1" applyBorder="1" applyAlignment="1">
      <alignment horizontal="center"/>
    </xf>
    <xf numFmtId="1" fontId="54" fillId="0" borderId="31" xfId="2" applyNumberFormat="1" applyFont="1" applyBorder="1" applyAlignment="1">
      <alignment horizontal="center"/>
    </xf>
    <xf numFmtId="0" fontId="18" fillId="0" borderId="32" xfId="0" applyFont="1" applyBorder="1" applyAlignment="1">
      <alignment horizontal="center"/>
    </xf>
    <xf numFmtId="165" fontId="60" fillId="0" borderId="12" xfId="2" applyNumberFormat="1" applyFont="1" applyBorder="1" applyAlignment="1">
      <alignment vertical="top" wrapText="1"/>
    </xf>
    <xf numFmtId="165" fontId="60" fillId="0" borderId="12" xfId="2" applyNumberFormat="1" applyFont="1" applyBorder="1" applyAlignment="1">
      <alignment horizontal="left" wrapText="1"/>
    </xf>
    <xf numFmtId="165" fontId="17" fillId="0" borderId="6" xfId="2" applyNumberFormat="1" applyFont="1" applyBorder="1" applyAlignment="1">
      <alignment horizontal="center"/>
    </xf>
    <xf numFmtId="165" fontId="17" fillId="0" borderId="17" xfId="2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5" fontId="21" fillId="0" borderId="12" xfId="2" applyNumberFormat="1" applyFont="1" applyFill="1" applyBorder="1" applyAlignment="1">
      <alignment horizontal="center"/>
    </xf>
    <xf numFmtId="165" fontId="21" fillId="0" borderId="0" xfId="2" applyNumberFormat="1" applyFont="1" applyFill="1" applyBorder="1" applyAlignment="1">
      <alignment horizontal="center" wrapText="1"/>
    </xf>
    <xf numFmtId="0" fontId="37" fillId="2" borderId="12" xfId="3" applyFont="1" applyFill="1" applyBorder="1" applyAlignment="1">
      <alignment horizontal="center" vertical="center" wrapText="1"/>
    </xf>
    <xf numFmtId="43" fontId="37" fillId="2" borderId="12" xfId="3" applyNumberFormat="1" applyFont="1" applyFill="1" applyBorder="1" applyAlignment="1">
      <alignment horizontal="center" vertical="center" wrapText="1"/>
    </xf>
    <xf numFmtId="43" fontId="37" fillId="2" borderId="21" xfId="3" applyNumberFormat="1" applyFont="1" applyFill="1" applyBorder="1" applyAlignment="1">
      <alignment horizontal="center" vertical="center" wrapText="1"/>
    </xf>
    <xf numFmtId="0" fontId="61" fillId="0" borderId="0" xfId="3" applyFont="1" applyBorder="1" applyAlignment="1"/>
    <xf numFmtId="49" fontId="57" fillId="0" borderId="32" xfId="0" applyNumberFormat="1" applyFont="1" applyBorder="1" applyAlignment="1">
      <alignment horizontal="center"/>
    </xf>
    <xf numFmtId="0" fontId="57" fillId="0" borderId="32" xfId="0" applyFont="1" applyBorder="1"/>
    <xf numFmtId="0" fontId="57" fillId="0" borderId="30" xfId="0" applyFont="1" applyBorder="1" applyAlignment="1">
      <alignment horizontal="center"/>
    </xf>
    <xf numFmtId="0" fontId="57" fillId="0" borderId="32" xfId="0" applyFont="1" applyBorder="1" applyAlignment="1">
      <alignment horizontal="center"/>
    </xf>
    <xf numFmtId="0" fontId="57" fillId="0" borderId="38" xfId="0" applyFont="1" applyBorder="1" applyAlignment="1">
      <alignment horizontal="center"/>
    </xf>
    <xf numFmtId="0" fontId="57" fillId="0" borderId="43" xfId="0" applyFont="1" applyBorder="1" applyAlignment="1">
      <alignment horizontal="center"/>
    </xf>
    <xf numFmtId="0" fontId="57" fillId="0" borderId="39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8" fillId="0" borderId="1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165" fontId="21" fillId="0" borderId="12" xfId="2" applyNumberFormat="1" applyFont="1" applyFill="1" applyBorder="1" applyAlignment="1">
      <alignment horizontal="center"/>
    </xf>
    <xf numFmtId="165" fontId="21" fillId="0" borderId="0" xfId="2" applyNumberFormat="1" applyFont="1" applyFill="1" applyBorder="1" applyAlignment="1">
      <alignment horizontal="center" wrapText="1"/>
    </xf>
    <xf numFmtId="0" fontId="37" fillId="2" borderId="12" xfId="3" applyFont="1" applyFill="1" applyBorder="1" applyAlignment="1">
      <alignment horizontal="center" vertical="center" wrapText="1"/>
    </xf>
    <xf numFmtId="0" fontId="37" fillId="2" borderId="12" xfId="3" applyFont="1" applyFill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65" fontId="21" fillId="0" borderId="12" xfId="2" applyNumberFormat="1" applyFont="1" applyFill="1" applyBorder="1" applyAlignment="1">
      <alignment horizontal="center"/>
    </xf>
    <xf numFmtId="165" fontId="21" fillId="0" borderId="0" xfId="2" applyNumberFormat="1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165" fontId="21" fillId="0" borderId="12" xfId="2" applyNumberFormat="1" applyFont="1" applyFill="1" applyBorder="1" applyAlignment="1">
      <alignment horizontal="center"/>
    </xf>
    <xf numFmtId="165" fontId="21" fillId="0" borderId="0" xfId="2" applyNumberFormat="1" applyFont="1" applyFill="1" applyBorder="1" applyAlignment="1">
      <alignment horizontal="center" wrapText="1"/>
    </xf>
    <xf numFmtId="0" fontId="37" fillId="2" borderId="12" xfId="3" applyFont="1" applyFill="1" applyBorder="1" applyAlignment="1">
      <alignment horizontal="center" vertical="center" wrapText="1"/>
    </xf>
    <xf numFmtId="0" fontId="55" fillId="0" borderId="12" xfId="0" applyFont="1" applyBorder="1" applyAlignment="1">
      <alignment horizontal="center"/>
    </xf>
    <xf numFmtId="0" fontId="55" fillId="0" borderId="12" xfId="0" applyFont="1" applyBorder="1" applyAlignment="1">
      <alignment horizontal="center"/>
    </xf>
    <xf numFmtId="0" fontId="56" fillId="0" borderId="12" xfId="0" applyFont="1" applyBorder="1" applyAlignment="1">
      <alignment horizontal="center"/>
    </xf>
    <xf numFmtId="49" fontId="57" fillId="0" borderId="12" xfId="0" applyNumberFormat="1" applyFont="1" applyBorder="1" applyAlignment="1">
      <alignment horizontal="center"/>
    </xf>
    <xf numFmtId="0" fontId="57" fillId="0" borderId="12" xfId="0" applyFont="1" applyBorder="1" applyAlignment="1">
      <alignment horizontal="center"/>
    </xf>
    <xf numFmtId="37" fontId="56" fillId="0" borderId="12" xfId="0" applyNumberFormat="1" applyFont="1" applyBorder="1"/>
    <xf numFmtId="0" fontId="56" fillId="0" borderId="12" xfId="0" applyFont="1" applyBorder="1" applyAlignment="1">
      <alignment horizontal="center"/>
    </xf>
    <xf numFmtId="43" fontId="56" fillId="0" borderId="12" xfId="0" applyNumberFormat="1" applyFont="1" applyBorder="1"/>
    <xf numFmtId="0" fontId="31" fillId="0" borderId="12" xfId="0" applyFont="1" applyBorder="1" applyAlignment="1">
      <alignment horizontal="center"/>
    </xf>
    <xf numFmtId="1" fontId="1" fillId="0" borderId="12" xfId="2" applyNumberFormat="1" applyFont="1" applyBorder="1" applyAlignment="1">
      <alignment horizontal="center"/>
    </xf>
    <xf numFmtId="38" fontId="2" fillId="0" borderId="12" xfId="2" applyNumberFormat="1" applyFont="1" applyBorder="1" applyAlignment="1">
      <alignment horizontal="center"/>
    </xf>
    <xf numFmtId="0" fontId="55" fillId="0" borderId="35" xfId="0" applyFont="1" applyBorder="1" applyAlignment="1">
      <alignment horizontal="center"/>
    </xf>
    <xf numFmtId="0" fontId="55" fillId="0" borderId="3" xfId="0" applyFont="1" applyBorder="1" applyAlignment="1">
      <alignment horizontal="center"/>
    </xf>
    <xf numFmtId="0" fontId="6" fillId="0" borderId="12" xfId="0" applyFont="1" applyBorder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53" fillId="0" borderId="4" xfId="0" applyFont="1" applyBorder="1" applyAlignment="1">
      <alignment horizontal="center"/>
    </xf>
    <xf numFmtId="0" fontId="53" fillId="0" borderId="0" xfId="0" applyFont="1" applyBorder="1" applyAlignment="1">
      <alignment horizontal="center"/>
    </xf>
    <xf numFmtId="0" fontId="56" fillId="0" borderId="35" xfId="0" applyFont="1" applyBorder="1" applyAlignment="1">
      <alignment horizontal="center"/>
    </xf>
    <xf numFmtId="0" fontId="56" fillId="0" borderId="10" xfId="0" applyFont="1" applyBorder="1" applyAlignment="1">
      <alignment horizontal="center"/>
    </xf>
    <xf numFmtId="0" fontId="56" fillId="0" borderId="46" xfId="0" applyFont="1" applyBorder="1" applyAlignment="1">
      <alignment horizontal="center"/>
    </xf>
    <xf numFmtId="0" fontId="56" fillId="0" borderId="35" xfId="0" applyFont="1" applyBorder="1" applyAlignment="1">
      <alignment horizontal="center" wrapText="1"/>
    </xf>
    <xf numFmtId="0" fontId="56" fillId="0" borderId="46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56" fillId="0" borderId="7" xfId="0" applyFont="1" applyBorder="1" applyAlignment="1">
      <alignment horizontal="center"/>
    </xf>
    <xf numFmtId="0" fontId="56" fillId="0" borderId="9" xfId="0" applyFont="1" applyBorder="1" applyAlignment="1">
      <alignment horizontal="center"/>
    </xf>
    <xf numFmtId="0" fontId="56" fillId="0" borderId="8" xfId="0" applyFont="1" applyBorder="1" applyAlignment="1">
      <alignment horizontal="center"/>
    </xf>
    <xf numFmtId="0" fontId="56" fillId="0" borderId="7" xfId="0" applyFont="1" applyBorder="1" applyAlignment="1">
      <alignment horizontal="center" wrapText="1"/>
    </xf>
    <xf numFmtId="0" fontId="56" fillId="0" borderId="8" xfId="0" applyFont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0" fontId="2" fillId="0" borderId="45" xfId="0" applyFont="1" applyBorder="1" applyAlignment="1">
      <alignment horizontal="center"/>
    </xf>
    <xf numFmtId="0" fontId="55" fillId="0" borderId="7" xfId="0" applyFont="1" applyBorder="1" applyAlignment="1">
      <alignment horizontal="center"/>
    </xf>
    <xf numFmtId="0" fontId="55" fillId="0" borderId="8" xfId="0" applyFont="1" applyBorder="1" applyAlignment="1">
      <alignment horizontal="center"/>
    </xf>
    <xf numFmtId="0" fontId="55" fillId="0" borderId="9" xfId="0" applyFont="1" applyBorder="1" applyAlignment="1">
      <alignment horizontal="center"/>
    </xf>
    <xf numFmtId="0" fontId="55" fillId="0" borderId="2" xfId="0" applyFont="1" applyBorder="1" applyAlignment="1">
      <alignment horizontal="center" wrapText="1"/>
    </xf>
    <xf numFmtId="0" fontId="55" fillId="0" borderId="3" xfId="0" applyFont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6" fillId="0" borderId="12" xfId="0" applyFont="1" applyBorder="1" applyAlignment="1">
      <alignment horizontal="center"/>
    </xf>
    <xf numFmtId="0" fontId="55" fillId="0" borderId="12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28" fillId="0" borderId="0" xfId="0" applyFont="1" applyAlignment="1">
      <alignment horizontal="center"/>
    </xf>
    <xf numFmtId="0" fontId="2" fillId="0" borderId="12" xfId="0" applyFont="1" applyBorder="1" applyAlignment="1">
      <alignment horizontal="center"/>
    </xf>
    <xf numFmtId="0" fontId="28" fillId="0" borderId="0" xfId="0" applyFont="1" applyBorder="1" applyAlignment="1">
      <alignment horizontal="center"/>
    </xf>
    <xf numFmtId="0" fontId="28" fillId="0" borderId="12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65" fontId="21" fillId="0" borderId="22" xfId="2" applyNumberFormat="1" applyFont="1" applyFill="1" applyBorder="1" applyAlignment="1">
      <alignment horizontal="center" vertical="center" wrapText="1"/>
    </xf>
    <xf numFmtId="165" fontId="21" fillId="0" borderId="14" xfId="2" applyNumberFormat="1" applyFont="1" applyFill="1" applyBorder="1" applyAlignment="1">
      <alignment horizontal="center" vertical="center" wrapText="1"/>
    </xf>
    <xf numFmtId="165" fontId="21" fillId="0" borderId="12" xfId="2" applyNumberFormat="1" applyFont="1" applyFill="1" applyBorder="1" applyAlignment="1">
      <alignment horizontal="center" wrapText="1"/>
    </xf>
    <xf numFmtId="165" fontId="23" fillId="0" borderId="12" xfId="2" applyNumberFormat="1" applyFont="1" applyFill="1" applyBorder="1" applyAlignment="1">
      <alignment horizontal="center"/>
    </xf>
    <xf numFmtId="165" fontId="5" fillId="0" borderId="0" xfId="2" applyNumberFormat="1" applyFont="1" applyFill="1" applyBorder="1" applyAlignment="1">
      <alignment horizontal="center" wrapText="1"/>
    </xf>
    <xf numFmtId="165" fontId="23" fillId="0" borderId="22" xfId="2" applyNumberFormat="1" applyFont="1" applyFill="1" applyBorder="1" applyAlignment="1">
      <alignment horizontal="center" vertical="center" wrapText="1"/>
    </xf>
    <xf numFmtId="165" fontId="23" fillId="0" borderId="14" xfId="2" applyNumberFormat="1" applyFont="1" applyFill="1" applyBorder="1" applyAlignment="1">
      <alignment horizontal="center" vertical="center" wrapText="1"/>
    </xf>
    <xf numFmtId="165" fontId="23" fillId="0" borderId="12" xfId="2" applyNumberFormat="1" applyFont="1" applyFill="1" applyBorder="1" applyAlignment="1">
      <alignment horizontal="center" wrapText="1"/>
    </xf>
    <xf numFmtId="165" fontId="21" fillId="0" borderId="12" xfId="2" applyNumberFormat="1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0" xfId="0" applyAlignment="1">
      <alignment horizontal="center"/>
    </xf>
    <xf numFmtId="165" fontId="21" fillId="0" borderId="20" xfId="2" applyNumberFormat="1" applyFont="1" applyFill="1" applyBorder="1" applyAlignment="1">
      <alignment horizontal="center"/>
    </xf>
    <xf numFmtId="165" fontId="21" fillId="0" borderId="26" xfId="2" applyNumberFormat="1" applyFont="1" applyFill="1" applyBorder="1" applyAlignment="1">
      <alignment horizontal="center"/>
    </xf>
    <xf numFmtId="165" fontId="21" fillId="0" borderId="2" xfId="2" applyNumberFormat="1" applyFont="1" applyBorder="1" applyAlignment="1">
      <alignment horizontal="center"/>
    </xf>
    <xf numFmtId="165" fontId="21" fillId="0" borderId="10" xfId="2" applyNumberFormat="1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165" fontId="59" fillId="0" borderId="25" xfId="2" applyNumberFormat="1" applyFont="1" applyFill="1" applyBorder="1" applyAlignment="1">
      <alignment horizontal="center" vertical="center" wrapText="1"/>
    </xf>
    <xf numFmtId="165" fontId="59" fillId="0" borderId="28" xfId="2" applyNumberFormat="1" applyFont="1" applyFill="1" applyBorder="1" applyAlignment="1">
      <alignment horizontal="center" vertical="center" wrapText="1"/>
    </xf>
    <xf numFmtId="165" fontId="59" fillId="0" borderId="20" xfId="2" applyNumberFormat="1" applyFont="1" applyFill="1" applyBorder="1" applyAlignment="1">
      <alignment horizontal="center"/>
    </xf>
    <xf numFmtId="165" fontId="59" fillId="0" borderId="26" xfId="2" applyNumberFormat="1" applyFont="1" applyFill="1" applyBorder="1" applyAlignment="1">
      <alignment horizontal="center"/>
    </xf>
    <xf numFmtId="165" fontId="59" fillId="0" borderId="2" xfId="2" applyNumberFormat="1" applyFont="1" applyBorder="1" applyAlignment="1">
      <alignment horizontal="center"/>
    </xf>
    <xf numFmtId="165" fontId="59" fillId="0" borderId="10" xfId="2" applyNumberFormat="1" applyFont="1" applyBorder="1" applyAlignment="1">
      <alignment horizontal="center"/>
    </xf>
    <xf numFmtId="165" fontId="21" fillId="0" borderId="0" xfId="2" applyNumberFormat="1" applyFont="1" applyFill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165" fontId="21" fillId="0" borderId="25" xfId="2" applyNumberFormat="1" applyFont="1" applyFill="1" applyBorder="1" applyAlignment="1">
      <alignment horizontal="center" vertical="center" wrapText="1"/>
    </xf>
    <xf numFmtId="165" fontId="21" fillId="0" borderId="28" xfId="2" applyNumberFormat="1" applyFont="1" applyFill="1" applyBorder="1" applyAlignment="1">
      <alignment horizontal="center" vertical="center" wrapText="1"/>
    </xf>
    <xf numFmtId="165" fontId="21" fillId="0" borderId="20" xfId="2" applyNumberFormat="1" applyFont="1" applyFill="1" applyBorder="1" applyAlignment="1">
      <alignment horizontal="center" wrapText="1"/>
    </xf>
    <xf numFmtId="165" fontId="21" fillId="0" borderId="12" xfId="2" applyNumberFormat="1" applyFont="1" applyBorder="1" applyAlignment="1">
      <alignment horizontal="center"/>
    </xf>
    <xf numFmtId="165" fontId="21" fillId="0" borderId="12" xfId="2" applyNumberFormat="1" applyFont="1" applyFill="1" applyBorder="1" applyAlignment="1">
      <alignment horizontal="center" vertical="center" wrapText="1"/>
    </xf>
    <xf numFmtId="165" fontId="2" fillId="0" borderId="12" xfId="2" applyNumberFormat="1" applyFont="1" applyFill="1" applyBorder="1" applyAlignment="1">
      <alignment horizontal="center"/>
    </xf>
    <xf numFmtId="0" fontId="42" fillId="0" borderId="0" xfId="3" applyFont="1" applyBorder="1" applyAlignment="1">
      <alignment horizontal="center"/>
    </xf>
    <xf numFmtId="0" fontId="36" fillId="0" borderId="0" xfId="3" applyFont="1" applyFill="1" applyBorder="1" applyAlignment="1">
      <alignment horizontal="center"/>
    </xf>
    <xf numFmtId="0" fontId="36" fillId="0" borderId="23" xfId="3" applyFont="1" applyFill="1" applyBorder="1" applyAlignment="1">
      <alignment horizontal="center"/>
    </xf>
    <xf numFmtId="0" fontId="37" fillId="2" borderId="12" xfId="3" applyFont="1" applyFill="1" applyBorder="1" applyAlignment="1">
      <alignment horizontal="center" vertical="center" wrapText="1"/>
    </xf>
    <xf numFmtId="37" fontId="37" fillId="2" borderId="12" xfId="3" applyNumberFormat="1" applyFont="1" applyFill="1" applyBorder="1" applyAlignment="1">
      <alignment horizontal="center"/>
    </xf>
    <xf numFmtId="0" fontId="52" fillId="0" borderId="0" xfId="0" applyFont="1" applyBorder="1" applyAlignment="1">
      <alignment horizontal="center"/>
    </xf>
    <xf numFmtId="0" fontId="52" fillId="0" borderId="23" xfId="0" applyFont="1" applyBorder="1" applyAlignment="1">
      <alignment horizontal="center"/>
    </xf>
    <xf numFmtId="164" fontId="62" fillId="0" borderId="12" xfId="2" applyFont="1" applyBorder="1"/>
  </cellXfs>
  <cellStyles count="7">
    <cellStyle name="Hipervínculo" xfId="1" builtinId="8"/>
    <cellStyle name="Millares 2" xfId="2"/>
    <cellStyle name="Millares 3" xfId="4"/>
    <cellStyle name="Millares 4" xfId="5"/>
    <cellStyle name="Millares 6" xfId="6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53375" y="180975"/>
          <a:ext cx="211455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180975</xdr:rowOff>
    </xdr:from>
    <xdr:to>
      <xdr:col>9</xdr:col>
      <xdr:colOff>228600</xdr:colOff>
      <xdr:row>6</xdr:row>
      <xdr:rowOff>95250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18097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95250</xdr:colOff>
      <xdr:row>0</xdr:row>
      <xdr:rowOff>76200</xdr:rowOff>
    </xdr:from>
    <xdr:to>
      <xdr:col>1</xdr:col>
      <xdr:colOff>2647950</xdr:colOff>
      <xdr:row>5</xdr:row>
      <xdr:rowOff>76200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76200"/>
          <a:ext cx="28194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990600</xdr:colOff>
      <xdr:row>0</xdr:row>
      <xdr:rowOff>47625</xdr:rowOff>
    </xdr:from>
    <xdr:to>
      <xdr:col>9</xdr:col>
      <xdr:colOff>266700</xdr:colOff>
      <xdr:row>5</xdr:row>
      <xdr:rowOff>152400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20350" y="476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2657475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1</xdr:row>
      <xdr:rowOff>19050</xdr:rowOff>
    </xdr:from>
    <xdr:to>
      <xdr:col>8</xdr:col>
      <xdr:colOff>542925</xdr:colOff>
      <xdr:row>6</xdr:row>
      <xdr:rowOff>114300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209550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371475</xdr:colOff>
      <xdr:row>0</xdr:row>
      <xdr:rowOff>123825</xdr:rowOff>
    </xdr:from>
    <xdr:to>
      <xdr:col>8</xdr:col>
      <xdr:colOff>542925</xdr:colOff>
      <xdr:row>6</xdr:row>
      <xdr:rowOff>28575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48475" y="123825"/>
          <a:ext cx="2095500" cy="1057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95250</xdr:colOff>
      <xdr:row>5</xdr:row>
      <xdr:rowOff>0</xdr:rowOff>
    </xdr:to>
    <xdr:pic>
      <xdr:nvPicPr>
        <xdr:cNvPr id="3" name="Imagen 2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47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542925</xdr:colOff>
      <xdr:row>0</xdr:row>
      <xdr:rowOff>57150</xdr:rowOff>
    </xdr:from>
    <xdr:to>
      <xdr:col>10</xdr:col>
      <xdr:colOff>19050</xdr:colOff>
      <xdr:row>4</xdr:row>
      <xdr:rowOff>38100</xdr:rowOff>
    </xdr:to>
    <xdr:pic>
      <xdr:nvPicPr>
        <xdr:cNvPr id="2" name="Imagen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0" y="57150"/>
          <a:ext cx="1762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1495425</xdr:colOff>
      <xdr:row>3</xdr:row>
      <xdr:rowOff>133350</xdr:rowOff>
    </xdr:to>
    <xdr:pic>
      <xdr:nvPicPr>
        <xdr:cNvPr id="3" name="Imagen 4" descr="A white background with black dots&#10;&#10;Description automatically generated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573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dgunicar@yahoo.es%20%20%20%20%20%20%20%20%20%20Tel.%2024163000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mailto:dgunicar@yahoo.es%20%20%20%20%20%20%20%20%20%20%20%20%20%20%20%20%20%20%20%20%20%20%20%20%20%20%20%20Tel.%2024163000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07"/>
  <sheetViews>
    <sheetView topLeftCell="A16" workbookViewId="0">
      <selection activeCell="L16" sqref="L16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3.7109375" customWidth="1"/>
    <col min="12" max="12" width="13.5703125" customWidth="1"/>
    <col min="13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3.7109375" customWidth="1"/>
    <col min="268" max="268" width="13.5703125" customWidth="1"/>
    <col min="269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3.7109375" customWidth="1"/>
    <col min="524" max="524" width="13.5703125" customWidth="1"/>
    <col min="525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3.7109375" customWidth="1"/>
    <col min="780" max="780" width="13.5703125" customWidth="1"/>
    <col min="781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3.7109375" customWidth="1"/>
    <col min="1036" max="1036" width="13.5703125" customWidth="1"/>
    <col min="1037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3.7109375" customWidth="1"/>
    <col min="1292" max="1292" width="13.5703125" customWidth="1"/>
    <col min="1293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3.7109375" customWidth="1"/>
    <col min="1548" max="1548" width="13.5703125" customWidth="1"/>
    <col min="1549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3.7109375" customWidth="1"/>
    <col min="1804" max="1804" width="13.5703125" customWidth="1"/>
    <col min="1805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3.7109375" customWidth="1"/>
    <col min="2060" max="2060" width="13.5703125" customWidth="1"/>
    <col min="2061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3.7109375" customWidth="1"/>
    <col min="2316" max="2316" width="13.5703125" customWidth="1"/>
    <col min="2317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3.7109375" customWidth="1"/>
    <col min="2572" max="2572" width="13.5703125" customWidth="1"/>
    <col min="2573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3.7109375" customWidth="1"/>
    <col min="2828" max="2828" width="13.5703125" customWidth="1"/>
    <col min="2829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3.7109375" customWidth="1"/>
    <col min="3084" max="3084" width="13.5703125" customWidth="1"/>
    <col min="3085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3.7109375" customWidth="1"/>
    <col min="3340" max="3340" width="13.5703125" customWidth="1"/>
    <col min="3341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3.7109375" customWidth="1"/>
    <col min="3596" max="3596" width="13.5703125" customWidth="1"/>
    <col min="3597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3.7109375" customWidth="1"/>
    <col min="3852" max="3852" width="13.5703125" customWidth="1"/>
    <col min="3853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3.7109375" customWidth="1"/>
    <col min="4108" max="4108" width="13.5703125" customWidth="1"/>
    <col min="4109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3.7109375" customWidth="1"/>
    <col min="4364" max="4364" width="13.5703125" customWidth="1"/>
    <col min="4365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3.7109375" customWidth="1"/>
    <col min="4620" max="4620" width="13.5703125" customWidth="1"/>
    <col min="4621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3.7109375" customWidth="1"/>
    <col min="4876" max="4876" width="13.5703125" customWidth="1"/>
    <col min="4877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3.7109375" customWidth="1"/>
    <col min="5132" max="5132" width="13.5703125" customWidth="1"/>
    <col min="5133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3.7109375" customWidth="1"/>
    <col min="5388" max="5388" width="13.5703125" customWidth="1"/>
    <col min="5389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3.7109375" customWidth="1"/>
    <col min="5644" max="5644" width="13.5703125" customWidth="1"/>
    <col min="5645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3.7109375" customWidth="1"/>
    <col min="5900" max="5900" width="13.5703125" customWidth="1"/>
    <col min="5901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3.7109375" customWidth="1"/>
    <col min="6156" max="6156" width="13.5703125" customWidth="1"/>
    <col min="6157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3.7109375" customWidth="1"/>
    <col min="6412" max="6412" width="13.5703125" customWidth="1"/>
    <col min="6413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3.7109375" customWidth="1"/>
    <col min="6668" max="6668" width="13.5703125" customWidth="1"/>
    <col min="6669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3.7109375" customWidth="1"/>
    <col min="6924" max="6924" width="13.5703125" customWidth="1"/>
    <col min="6925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3.7109375" customWidth="1"/>
    <col min="7180" max="7180" width="13.5703125" customWidth="1"/>
    <col min="7181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3.7109375" customWidth="1"/>
    <col min="7436" max="7436" width="13.5703125" customWidth="1"/>
    <col min="7437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3.7109375" customWidth="1"/>
    <col min="7692" max="7692" width="13.5703125" customWidth="1"/>
    <col min="7693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3.7109375" customWidth="1"/>
    <col min="7948" max="7948" width="13.5703125" customWidth="1"/>
    <col min="7949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3.7109375" customWidth="1"/>
    <col min="8204" max="8204" width="13.5703125" customWidth="1"/>
    <col min="8205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3.7109375" customWidth="1"/>
    <col min="8460" max="8460" width="13.5703125" customWidth="1"/>
    <col min="8461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3.7109375" customWidth="1"/>
    <col min="8716" max="8716" width="13.5703125" customWidth="1"/>
    <col min="8717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3.7109375" customWidth="1"/>
    <col min="8972" max="8972" width="13.5703125" customWidth="1"/>
    <col min="8973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3.7109375" customWidth="1"/>
    <col min="9228" max="9228" width="13.5703125" customWidth="1"/>
    <col min="9229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3.7109375" customWidth="1"/>
    <col min="9484" max="9484" width="13.5703125" customWidth="1"/>
    <col min="9485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3.7109375" customWidth="1"/>
    <col min="9740" max="9740" width="13.5703125" customWidth="1"/>
    <col min="9741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3.7109375" customWidth="1"/>
    <col min="9996" max="9996" width="13.5703125" customWidth="1"/>
    <col min="9997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3.7109375" customWidth="1"/>
    <col min="10252" max="10252" width="13.5703125" customWidth="1"/>
    <col min="10253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3.7109375" customWidth="1"/>
    <col min="10508" max="10508" width="13.5703125" customWidth="1"/>
    <col min="10509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3.7109375" customWidth="1"/>
    <col min="10764" max="10764" width="13.5703125" customWidth="1"/>
    <col min="10765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3.7109375" customWidth="1"/>
    <col min="11020" max="11020" width="13.5703125" customWidth="1"/>
    <col min="11021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3.7109375" customWidth="1"/>
    <col min="11276" max="11276" width="13.5703125" customWidth="1"/>
    <col min="11277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3.7109375" customWidth="1"/>
    <col min="11532" max="11532" width="13.5703125" customWidth="1"/>
    <col min="11533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3.7109375" customWidth="1"/>
    <col min="11788" max="11788" width="13.5703125" customWidth="1"/>
    <col min="11789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3.7109375" customWidth="1"/>
    <col min="12044" max="12044" width="13.5703125" customWidth="1"/>
    <col min="12045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3.7109375" customWidth="1"/>
    <col min="12300" max="12300" width="13.5703125" customWidth="1"/>
    <col min="12301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3.7109375" customWidth="1"/>
    <col min="12556" max="12556" width="13.5703125" customWidth="1"/>
    <col min="12557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3.7109375" customWidth="1"/>
    <col min="12812" max="12812" width="13.5703125" customWidth="1"/>
    <col min="12813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3.7109375" customWidth="1"/>
    <col min="13068" max="13068" width="13.5703125" customWidth="1"/>
    <col min="13069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3.7109375" customWidth="1"/>
    <col min="13324" max="13324" width="13.5703125" customWidth="1"/>
    <col min="13325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3.7109375" customWidth="1"/>
    <col min="13580" max="13580" width="13.5703125" customWidth="1"/>
    <col min="13581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3.7109375" customWidth="1"/>
    <col min="13836" max="13836" width="13.5703125" customWidth="1"/>
    <col min="13837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3.7109375" customWidth="1"/>
    <col min="14092" max="14092" width="13.5703125" customWidth="1"/>
    <col min="14093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3.7109375" customWidth="1"/>
    <col min="14348" max="14348" width="13.5703125" customWidth="1"/>
    <col min="14349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3.7109375" customWidth="1"/>
    <col min="14604" max="14604" width="13.5703125" customWidth="1"/>
    <col min="14605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3.7109375" customWidth="1"/>
    <col min="14860" max="14860" width="13.5703125" customWidth="1"/>
    <col min="14861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3.7109375" customWidth="1"/>
    <col min="15116" max="15116" width="13.5703125" customWidth="1"/>
    <col min="15117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3.7109375" customWidth="1"/>
    <col min="15372" max="15372" width="13.5703125" customWidth="1"/>
    <col min="15373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3.7109375" customWidth="1"/>
    <col min="15628" max="15628" width="13.5703125" customWidth="1"/>
    <col min="15629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3.7109375" customWidth="1"/>
    <col min="15884" max="15884" width="13.5703125" customWidth="1"/>
    <col min="15885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3.7109375" customWidth="1"/>
    <col min="16140" max="16140" width="13.5703125" customWidth="1"/>
    <col min="16141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8" t="s">
        <v>175</v>
      </c>
      <c r="L8" s="329"/>
    </row>
    <row r="10" spans="1:19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  <c r="K10" s="330"/>
      <c r="L10" s="330"/>
      <c r="M10" s="102"/>
      <c r="N10" s="102"/>
      <c r="O10" s="102"/>
      <c r="P10" s="102"/>
      <c r="Q10" s="102"/>
      <c r="R10" s="102"/>
      <c r="S10" s="102"/>
    </row>
    <row r="11" spans="1:19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331"/>
      <c r="M11" s="102"/>
      <c r="N11" s="102"/>
      <c r="O11" s="102"/>
      <c r="P11" s="102"/>
      <c r="Q11" s="102"/>
      <c r="R11" s="102"/>
      <c r="S11" s="102"/>
    </row>
    <row r="12" spans="1:19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  <c r="K12" s="331"/>
      <c r="L12" s="331"/>
      <c r="M12" s="102"/>
      <c r="N12" s="102"/>
      <c r="O12" s="102"/>
      <c r="P12" s="102"/>
      <c r="Q12" s="102"/>
      <c r="R12" s="102"/>
      <c r="S12" s="102"/>
    </row>
    <row r="13" spans="1:19" x14ac:dyDescent="0.25">
      <c r="A13" s="243"/>
      <c r="B13" s="243"/>
      <c r="C13" s="243"/>
      <c r="D13" s="243"/>
      <c r="E13" s="243"/>
      <c r="F13" s="243"/>
      <c r="G13" s="243"/>
      <c r="H13" s="243"/>
      <c r="I13" s="243"/>
      <c r="J13" s="243"/>
      <c r="K13" s="243"/>
      <c r="L13" s="243"/>
      <c r="M13" s="243"/>
      <c r="N13" s="243"/>
      <c r="O13" s="243"/>
      <c r="P13" s="243"/>
      <c r="Q13" s="243"/>
      <c r="R13" s="243"/>
      <c r="S13" s="243"/>
    </row>
    <row r="14" spans="1:19" ht="16.5" thickBot="1" x14ac:dyDescent="0.3">
      <c r="A14" s="333" t="s">
        <v>193</v>
      </c>
      <c r="B14" s="333"/>
      <c r="C14" s="333"/>
      <c r="D14" s="333"/>
      <c r="E14" s="333"/>
      <c r="F14" s="333"/>
      <c r="G14" s="333"/>
      <c r="H14" s="333"/>
      <c r="I14" s="333"/>
      <c r="J14" s="333"/>
      <c r="K14" s="333"/>
      <c r="L14" s="333"/>
      <c r="M14" s="103"/>
      <c r="N14" s="103"/>
      <c r="O14" s="103"/>
      <c r="P14" s="103"/>
      <c r="Q14" s="103"/>
      <c r="R14" s="103"/>
      <c r="S14" s="103"/>
    </row>
    <row r="15" spans="1:19" ht="30.75" customHeight="1" thickBot="1" x14ac:dyDescent="0.3">
      <c r="A15" s="162" t="s">
        <v>4</v>
      </c>
      <c r="B15" s="163" t="s">
        <v>140</v>
      </c>
      <c r="C15" s="323" t="s">
        <v>84</v>
      </c>
      <c r="D15" s="324"/>
      <c r="E15" s="323" t="s">
        <v>85</v>
      </c>
      <c r="F15" s="325"/>
      <c r="G15" s="323" t="s">
        <v>86</v>
      </c>
      <c r="H15" s="324"/>
      <c r="I15" s="323" t="s">
        <v>87</v>
      </c>
      <c r="J15" s="324"/>
      <c r="K15" s="326" t="s">
        <v>176</v>
      </c>
      <c r="L15" s="327"/>
      <c r="M15" s="244"/>
      <c r="N15" s="315"/>
      <c r="O15" s="315"/>
      <c r="P15" s="315"/>
      <c r="Q15" s="315"/>
      <c r="R15" s="315"/>
      <c r="S15" s="315"/>
    </row>
    <row r="16" spans="1:19" x14ac:dyDescent="0.25">
      <c r="A16" s="164"/>
      <c r="B16" s="165"/>
      <c r="C16" s="166" t="s">
        <v>141</v>
      </c>
      <c r="D16" s="166" t="s">
        <v>142</v>
      </c>
      <c r="E16" s="166" t="s">
        <v>141</v>
      </c>
      <c r="F16" s="166" t="s">
        <v>142</v>
      </c>
      <c r="G16" s="166" t="s">
        <v>141</v>
      </c>
      <c r="H16" s="166" t="s">
        <v>142</v>
      </c>
      <c r="I16" s="166" t="s">
        <v>141</v>
      </c>
      <c r="J16" s="166" t="s">
        <v>142</v>
      </c>
      <c r="K16" s="166" t="s">
        <v>141</v>
      </c>
      <c r="L16" s="167" t="s">
        <v>142</v>
      </c>
      <c r="M16" s="104"/>
      <c r="N16" s="244"/>
      <c r="O16" s="104"/>
      <c r="P16" s="244"/>
      <c r="Q16" s="104"/>
      <c r="R16" s="244"/>
      <c r="S16" s="104"/>
    </row>
    <row r="17" spans="1:19" x14ac:dyDescent="0.25">
      <c r="A17" s="168"/>
      <c r="B17" s="169" t="s">
        <v>13</v>
      </c>
      <c r="C17" s="170"/>
      <c r="D17" s="170"/>
      <c r="E17" s="170"/>
      <c r="F17" s="170"/>
      <c r="G17" s="170"/>
      <c r="H17" s="170"/>
      <c r="I17" s="170"/>
      <c r="J17" s="170"/>
      <c r="K17" s="170"/>
      <c r="L17" s="171"/>
      <c r="M17" s="104"/>
      <c r="N17" s="244"/>
      <c r="O17" s="104"/>
      <c r="P17" s="244"/>
      <c r="Q17" s="104"/>
      <c r="R17" s="244"/>
      <c r="S17" s="104"/>
    </row>
    <row r="18" spans="1:19" x14ac:dyDescent="0.25">
      <c r="A18" s="254" t="s">
        <v>124</v>
      </c>
      <c r="B18" s="169" t="s">
        <v>143</v>
      </c>
      <c r="C18" s="172">
        <v>3985581.27</v>
      </c>
      <c r="D18" s="172">
        <v>3442190.41</v>
      </c>
      <c r="E18" s="172"/>
      <c r="F18" s="172"/>
      <c r="G18" s="172"/>
      <c r="H18" s="172"/>
      <c r="I18" s="172"/>
      <c r="J18" s="172"/>
      <c r="K18" s="172">
        <f t="shared" ref="K18:L20" si="0">+C18+E18+G18+I18</f>
        <v>3985581.27</v>
      </c>
      <c r="L18" s="173">
        <f t="shared" si="0"/>
        <v>3442190.41</v>
      </c>
      <c r="M18" s="105"/>
      <c r="N18" s="105"/>
      <c r="O18" s="105"/>
      <c r="P18" s="105"/>
      <c r="Q18" s="105"/>
      <c r="R18" s="105"/>
      <c r="S18" s="105"/>
    </row>
    <row r="19" spans="1:19" x14ac:dyDescent="0.25">
      <c r="A19" s="254"/>
      <c r="B19" s="169" t="s">
        <v>148</v>
      </c>
      <c r="C19" s="172">
        <v>0</v>
      </c>
      <c r="D19" s="172">
        <v>0</v>
      </c>
      <c r="E19" s="172"/>
      <c r="F19" s="172"/>
      <c r="G19" s="172"/>
      <c r="H19" s="172"/>
      <c r="I19" s="172"/>
      <c r="J19" s="172"/>
      <c r="K19" s="172">
        <f t="shared" si="0"/>
        <v>0</v>
      </c>
      <c r="L19" s="173">
        <f t="shared" si="0"/>
        <v>0</v>
      </c>
      <c r="M19" s="105"/>
      <c r="N19" s="105"/>
      <c r="O19" s="105"/>
      <c r="P19" s="105"/>
      <c r="Q19" s="105"/>
      <c r="R19" s="105"/>
      <c r="S19" s="105"/>
    </row>
    <row r="20" spans="1:19" x14ac:dyDescent="0.25">
      <c r="A20" s="254"/>
      <c r="B20" s="169" t="s">
        <v>144</v>
      </c>
      <c r="C20" s="172">
        <v>0</v>
      </c>
      <c r="D20" s="172">
        <v>387999.9</v>
      </c>
      <c r="E20" s="172"/>
      <c r="F20" s="172"/>
      <c r="G20" s="172"/>
      <c r="H20" s="172"/>
      <c r="I20" s="172"/>
      <c r="J20" s="172"/>
      <c r="K20" s="172">
        <f t="shared" si="0"/>
        <v>0</v>
      </c>
      <c r="L20" s="173">
        <f t="shared" si="0"/>
        <v>387999.9</v>
      </c>
      <c r="M20" s="105"/>
      <c r="N20" s="105"/>
      <c r="O20" s="105"/>
      <c r="P20" s="105"/>
      <c r="Q20" s="105"/>
      <c r="R20" s="105"/>
      <c r="S20" s="105"/>
    </row>
    <row r="21" spans="1:19" x14ac:dyDescent="0.25">
      <c r="A21" s="254"/>
      <c r="B21" s="169" t="s">
        <v>125</v>
      </c>
      <c r="C21" s="172">
        <f>SUM(C18:C20)</f>
        <v>3985581.27</v>
      </c>
      <c r="D21" s="172">
        <f t="shared" ref="D21:L21" si="1">SUM(D18:D20)</f>
        <v>3830190.31</v>
      </c>
      <c r="E21" s="172">
        <f t="shared" si="1"/>
        <v>0</v>
      </c>
      <c r="F21" s="172">
        <f t="shared" si="1"/>
        <v>0</v>
      </c>
      <c r="G21" s="172">
        <f t="shared" si="1"/>
        <v>0</v>
      </c>
      <c r="H21" s="172">
        <f t="shared" si="1"/>
        <v>0</v>
      </c>
      <c r="I21" s="172">
        <f t="shared" si="1"/>
        <v>0</v>
      </c>
      <c r="J21" s="172">
        <f t="shared" si="1"/>
        <v>0</v>
      </c>
      <c r="K21" s="172">
        <f t="shared" si="1"/>
        <v>3985581.27</v>
      </c>
      <c r="L21" s="173">
        <f t="shared" si="1"/>
        <v>3830190.31</v>
      </c>
      <c r="M21" s="105"/>
      <c r="N21" s="105"/>
      <c r="O21" s="105"/>
      <c r="P21" s="105"/>
      <c r="Q21" s="105"/>
      <c r="R21" s="105"/>
      <c r="S21" s="105"/>
    </row>
    <row r="22" spans="1:19" x14ac:dyDescent="0.25">
      <c r="A22" s="255"/>
      <c r="B22" s="169"/>
      <c r="C22" s="174"/>
      <c r="D22" s="175"/>
      <c r="E22" s="176"/>
      <c r="F22" s="176"/>
      <c r="G22" s="175"/>
      <c r="H22" s="176"/>
      <c r="I22" s="175"/>
      <c r="J22" s="176"/>
      <c r="K22" s="174"/>
      <c r="L22" s="177"/>
      <c r="M22" s="105"/>
      <c r="N22" s="105"/>
      <c r="O22" s="105"/>
      <c r="P22" s="105"/>
      <c r="Q22" s="105"/>
      <c r="R22" s="105"/>
      <c r="S22" s="105"/>
    </row>
    <row r="23" spans="1:19" x14ac:dyDescent="0.25">
      <c r="A23" s="255"/>
      <c r="B23" s="169" t="s">
        <v>145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3"/>
      <c r="M23" s="105"/>
      <c r="N23" s="105"/>
      <c r="O23" s="105"/>
      <c r="P23" s="105"/>
      <c r="Q23" s="105"/>
      <c r="R23" s="105"/>
      <c r="S23" s="105"/>
    </row>
    <row r="24" spans="1:19" x14ac:dyDescent="0.25">
      <c r="A24" s="256">
        <v>111</v>
      </c>
      <c r="B24" s="178" t="s">
        <v>15</v>
      </c>
      <c r="C24" s="14">
        <v>0</v>
      </c>
      <c r="D24" s="179">
        <v>0</v>
      </c>
      <c r="E24" s="179"/>
      <c r="F24" s="179"/>
      <c r="G24" s="179"/>
      <c r="H24" s="179"/>
      <c r="I24" s="179"/>
      <c r="J24" s="179"/>
      <c r="K24" s="179">
        <f>+C24+E24+G24+I24</f>
        <v>0</v>
      </c>
      <c r="L24" s="180">
        <f>+D24+F24+H24+J24</f>
        <v>0</v>
      </c>
      <c r="M24" s="105"/>
      <c r="N24" s="105"/>
      <c r="O24" s="105"/>
      <c r="P24" s="105"/>
      <c r="Q24" s="105"/>
      <c r="R24" s="105"/>
      <c r="S24" s="105"/>
    </row>
    <row r="25" spans="1:19" x14ac:dyDescent="0.25">
      <c r="A25" s="257">
        <v>113</v>
      </c>
      <c r="B25" s="181" t="s">
        <v>146</v>
      </c>
      <c r="C25" s="14">
        <v>0</v>
      </c>
      <c r="D25" s="182">
        <v>0</v>
      </c>
      <c r="E25" s="182"/>
      <c r="F25" s="182"/>
      <c r="G25" s="182"/>
      <c r="H25" s="182"/>
      <c r="I25" s="182"/>
      <c r="J25" s="182"/>
      <c r="K25" s="182">
        <f t="shared" ref="K25:L40" si="2">+C25+E25+G25+I25</f>
        <v>0</v>
      </c>
      <c r="L25" s="183">
        <f t="shared" si="2"/>
        <v>0</v>
      </c>
      <c r="M25" s="105"/>
      <c r="N25" s="105"/>
      <c r="O25" s="105"/>
      <c r="P25" s="105"/>
      <c r="Q25" s="105"/>
      <c r="R25" s="105"/>
      <c r="S25" s="105"/>
    </row>
    <row r="26" spans="1:19" x14ac:dyDescent="0.25">
      <c r="A26" s="257">
        <v>122</v>
      </c>
      <c r="B26" s="181" t="s">
        <v>17</v>
      </c>
      <c r="C26" s="14">
        <v>0</v>
      </c>
      <c r="D26" s="182">
        <v>0</v>
      </c>
      <c r="E26" s="182"/>
      <c r="F26" s="182"/>
      <c r="G26" s="182"/>
      <c r="H26" s="182"/>
      <c r="I26" s="182"/>
      <c r="J26" s="182"/>
      <c r="K26" s="182">
        <f t="shared" si="2"/>
        <v>0</v>
      </c>
      <c r="L26" s="183">
        <f t="shared" si="2"/>
        <v>0</v>
      </c>
      <c r="M26" s="105"/>
      <c r="N26" s="105"/>
      <c r="O26" s="105"/>
      <c r="P26" s="105"/>
      <c r="Q26" s="105"/>
      <c r="R26" s="105"/>
      <c r="S26" s="105"/>
    </row>
    <row r="27" spans="1:19" x14ac:dyDescent="0.25">
      <c r="A27" s="257">
        <v>163</v>
      </c>
      <c r="B27" s="181" t="s">
        <v>18</v>
      </c>
      <c r="C27" s="14">
        <v>100000</v>
      </c>
      <c r="D27" s="182">
        <v>0</v>
      </c>
      <c r="E27" s="182"/>
      <c r="F27" s="182"/>
      <c r="G27" s="182"/>
      <c r="H27" s="182"/>
      <c r="I27" s="182"/>
      <c r="J27" s="182"/>
      <c r="K27" s="182">
        <f t="shared" si="2"/>
        <v>100000</v>
      </c>
      <c r="L27" s="183">
        <f t="shared" si="2"/>
        <v>0</v>
      </c>
      <c r="M27" s="105"/>
      <c r="N27" s="105"/>
      <c r="O27" s="105"/>
      <c r="P27" s="105"/>
      <c r="Q27" s="105"/>
      <c r="R27" s="105"/>
      <c r="S27" s="105"/>
    </row>
    <row r="28" spans="1:19" x14ac:dyDescent="0.25">
      <c r="A28" s="257">
        <v>169</v>
      </c>
      <c r="B28" s="181" t="s">
        <v>194</v>
      </c>
      <c r="C28" s="14">
        <v>20000</v>
      </c>
      <c r="D28" s="182">
        <v>0</v>
      </c>
      <c r="E28" s="182"/>
      <c r="F28" s="182"/>
      <c r="G28" s="182"/>
      <c r="H28" s="182"/>
      <c r="I28" s="182"/>
      <c r="J28" s="182"/>
      <c r="K28" s="182">
        <f t="shared" si="2"/>
        <v>20000</v>
      </c>
      <c r="L28" s="183">
        <f t="shared" si="2"/>
        <v>0</v>
      </c>
      <c r="M28" s="105"/>
      <c r="N28" s="105"/>
      <c r="O28" s="105"/>
      <c r="P28" s="105"/>
      <c r="Q28" s="105"/>
      <c r="R28" s="105"/>
      <c r="S28" s="105"/>
    </row>
    <row r="29" spans="1:19" x14ac:dyDescent="0.25">
      <c r="A29" s="257">
        <v>171</v>
      </c>
      <c r="B29" s="181" t="s">
        <v>136</v>
      </c>
      <c r="C29" s="14">
        <v>50000</v>
      </c>
      <c r="D29" s="182">
        <v>0</v>
      </c>
      <c r="E29" s="182"/>
      <c r="F29" s="182"/>
      <c r="G29" s="182"/>
      <c r="H29" s="182"/>
      <c r="I29" s="182"/>
      <c r="J29" s="182"/>
      <c r="K29" s="182">
        <f t="shared" si="2"/>
        <v>50000</v>
      </c>
      <c r="L29" s="183">
        <f t="shared" si="2"/>
        <v>0</v>
      </c>
      <c r="M29" s="105"/>
      <c r="N29" s="105"/>
      <c r="O29" s="105"/>
      <c r="P29" s="105"/>
      <c r="Q29" s="105"/>
      <c r="R29" s="105"/>
      <c r="S29" s="105"/>
    </row>
    <row r="30" spans="1:19" x14ac:dyDescent="0.25">
      <c r="A30" s="257">
        <v>174</v>
      </c>
      <c r="B30" s="181" t="s">
        <v>19</v>
      </c>
      <c r="C30" s="14">
        <v>53344.25</v>
      </c>
      <c r="D30" s="182">
        <v>0</v>
      </c>
      <c r="E30" s="182"/>
      <c r="F30" s="182"/>
      <c r="G30" s="182"/>
      <c r="H30" s="182"/>
      <c r="I30" s="182"/>
      <c r="J30" s="182"/>
      <c r="K30" s="182">
        <f t="shared" si="2"/>
        <v>53344.25</v>
      </c>
      <c r="L30" s="183">
        <f t="shared" si="2"/>
        <v>0</v>
      </c>
      <c r="M30" s="105"/>
      <c r="N30" s="105"/>
      <c r="O30" s="105"/>
      <c r="P30" s="105"/>
      <c r="Q30" s="105"/>
      <c r="R30" s="105"/>
      <c r="S30" s="105"/>
    </row>
    <row r="31" spans="1:19" x14ac:dyDescent="0.25">
      <c r="A31" s="257">
        <v>197</v>
      </c>
      <c r="B31" s="181" t="s">
        <v>21</v>
      </c>
      <c r="C31" s="14">
        <v>0</v>
      </c>
      <c r="D31" s="182">
        <v>0</v>
      </c>
      <c r="E31" s="182"/>
      <c r="F31" s="182"/>
      <c r="G31" s="182"/>
      <c r="H31" s="182"/>
      <c r="I31" s="182"/>
      <c r="J31" s="182"/>
      <c r="K31" s="182">
        <f t="shared" si="2"/>
        <v>0</v>
      </c>
      <c r="L31" s="183">
        <f t="shared" si="2"/>
        <v>0</v>
      </c>
      <c r="M31" s="105"/>
      <c r="N31" s="105"/>
      <c r="O31" s="105"/>
      <c r="P31" s="105"/>
      <c r="Q31" s="105"/>
      <c r="R31" s="105"/>
      <c r="S31" s="105"/>
    </row>
    <row r="32" spans="1:19" x14ac:dyDescent="0.25">
      <c r="A32" s="257">
        <v>199</v>
      </c>
      <c r="B32" s="181" t="s">
        <v>22</v>
      </c>
      <c r="C32" s="14">
        <v>0</v>
      </c>
      <c r="D32" s="182">
        <v>0</v>
      </c>
      <c r="E32" s="182"/>
      <c r="F32" s="182"/>
      <c r="G32" s="182"/>
      <c r="H32" s="182"/>
      <c r="I32" s="182"/>
      <c r="J32" s="182"/>
      <c r="K32" s="182">
        <f t="shared" si="2"/>
        <v>0</v>
      </c>
      <c r="L32" s="183">
        <f t="shared" si="2"/>
        <v>0</v>
      </c>
      <c r="M32" s="105"/>
      <c r="N32" s="105"/>
      <c r="O32" s="105"/>
      <c r="P32" s="105"/>
      <c r="Q32" s="105"/>
      <c r="R32" s="105"/>
      <c r="S32" s="105"/>
    </row>
    <row r="33" spans="1:19" x14ac:dyDescent="0.25">
      <c r="A33" s="257">
        <v>243</v>
      </c>
      <c r="B33" s="134" t="s">
        <v>49</v>
      </c>
      <c r="C33" s="14">
        <v>0</v>
      </c>
      <c r="D33" s="182">
        <v>0</v>
      </c>
      <c r="E33" s="182"/>
      <c r="F33" s="182"/>
      <c r="G33" s="182"/>
      <c r="H33" s="182"/>
      <c r="I33" s="182"/>
      <c r="J33" s="182"/>
      <c r="K33" s="182"/>
      <c r="L33" s="183">
        <f t="shared" si="2"/>
        <v>0</v>
      </c>
      <c r="M33" s="105"/>
      <c r="N33" s="105"/>
      <c r="O33" s="105"/>
      <c r="P33" s="105"/>
      <c r="Q33" s="105"/>
      <c r="R33" s="105"/>
      <c r="S33" s="105"/>
    </row>
    <row r="34" spans="1:19" x14ac:dyDescent="0.25">
      <c r="A34" s="257">
        <v>261</v>
      </c>
      <c r="B34" s="181" t="s">
        <v>27</v>
      </c>
      <c r="C34" s="14">
        <v>0</v>
      </c>
      <c r="D34" s="182">
        <v>0</v>
      </c>
      <c r="E34" s="182"/>
      <c r="F34" s="182"/>
      <c r="G34" s="182"/>
      <c r="H34" s="182"/>
      <c r="I34" s="182"/>
      <c r="J34" s="182"/>
      <c r="K34" s="182">
        <f t="shared" si="2"/>
        <v>0</v>
      </c>
      <c r="L34" s="183">
        <f t="shared" si="2"/>
        <v>0</v>
      </c>
      <c r="M34" s="105"/>
      <c r="N34" s="105"/>
      <c r="O34" s="105"/>
      <c r="P34" s="105"/>
      <c r="Q34" s="105"/>
      <c r="R34" s="105"/>
      <c r="S34" s="105"/>
    </row>
    <row r="35" spans="1:19" x14ac:dyDescent="0.25">
      <c r="A35" s="257">
        <v>262</v>
      </c>
      <c r="B35" s="181" t="s">
        <v>28</v>
      </c>
      <c r="C35" s="14">
        <v>17000</v>
      </c>
      <c r="D35" s="182">
        <v>0</v>
      </c>
      <c r="E35" s="182"/>
      <c r="F35" s="182"/>
      <c r="G35" s="182"/>
      <c r="H35" s="182"/>
      <c r="I35" s="182"/>
      <c r="J35" s="182"/>
      <c r="K35" s="182">
        <f t="shared" si="2"/>
        <v>17000</v>
      </c>
      <c r="L35" s="183">
        <f t="shared" si="2"/>
        <v>0</v>
      </c>
      <c r="M35" s="105"/>
      <c r="N35" s="105"/>
      <c r="O35" s="105"/>
      <c r="P35" s="105"/>
      <c r="Q35" s="105"/>
      <c r="R35" s="105"/>
      <c r="S35" s="105"/>
    </row>
    <row r="36" spans="1:19" x14ac:dyDescent="0.25">
      <c r="A36" s="257">
        <v>266</v>
      </c>
      <c r="B36" s="181" t="s">
        <v>29</v>
      </c>
      <c r="C36" s="14">
        <v>0</v>
      </c>
      <c r="D36" s="182">
        <v>0</v>
      </c>
      <c r="E36" s="182"/>
      <c r="F36" s="182"/>
      <c r="G36" s="182"/>
      <c r="H36" s="182"/>
      <c r="I36" s="182"/>
      <c r="J36" s="182"/>
      <c r="K36" s="182">
        <f t="shared" si="2"/>
        <v>0</v>
      </c>
      <c r="L36" s="183">
        <f t="shared" si="2"/>
        <v>0</v>
      </c>
      <c r="M36" s="105"/>
      <c r="N36" s="105"/>
      <c r="O36" s="105"/>
      <c r="P36" s="105"/>
      <c r="Q36" s="105"/>
      <c r="R36" s="105"/>
      <c r="S36" s="105"/>
    </row>
    <row r="37" spans="1:19" x14ac:dyDescent="0.25">
      <c r="A37" s="257">
        <v>267</v>
      </c>
      <c r="B37" s="181" t="s">
        <v>30</v>
      </c>
      <c r="C37" s="14">
        <v>180000</v>
      </c>
      <c r="D37" s="182">
        <v>0</v>
      </c>
      <c r="E37" s="182"/>
      <c r="F37" s="182"/>
      <c r="G37" s="182"/>
      <c r="H37" s="182"/>
      <c r="I37" s="182"/>
      <c r="J37" s="182"/>
      <c r="K37" s="182">
        <f t="shared" si="2"/>
        <v>180000</v>
      </c>
      <c r="L37" s="183">
        <f t="shared" si="2"/>
        <v>0</v>
      </c>
      <c r="M37" s="105"/>
      <c r="N37" s="105"/>
      <c r="O37" s="105"/>
      <c r="P37" s="105"/>
      <c r="Q37" s="105"/>
      <c r="R37" s="105"/>
      <c r="S37" s="105"/>
    </row>
    <row r="38" spans="1:19" x14ac:dyDescent="0.25">
      <c r="A38" s="257">
        <v>268</v>
      </c>
      <c r="B38" s="181" t="s">
        <v>31</v>
      </c>
      <c r="C38" s="14">
        <v>0</v>
      </c>
      <c r="D38" s="182">
        <v>0</v>
      </c>
      <c r="E38" s="182"/>
      <c r="F38" s="182"/>
      <c r="G38" s="182"/>
      <c r="H38" s="182"/>
      <c r="I38" s="182"/>
      <c r="J38" s="182"/>
      <c r="K38" s="182">
        <f t="shared" si="2"/>
        <v>0</v>
      </c>
      <c r="L38" s="183">
        <f t="shared" si="2"/>
        <v>0</v>
      </c>
      <c r="M38" s="105"/>
      <c r="N38" s="105"/>
      <c r="O38" s="105"/>
      <c r="P38" s="105"/>
      <c r="Q38" s="105"/>
      <c r="R38" s="105"/>
      <c r="S38" s="105"/>
    </row>
    <row r="39" spans="1:19" x14ac:dyDescent="0.25">
      <c r="A39" s="257">
        <v>269</v>
      </c>
      <c r="B39" s="181" t="s">
        <v>32</v>
      </c>
      <c r="C39" s="14">
        <v>10000</v>
      </c>
      <c r="D39" s="182">
        <v>0</v>
      </c>
      <c r="E39" s="182"/>
      <c r="F39" s="182"/>
      <c r="G39" s="182"/>
      <c r="H39" s="182"/>
      <c r="I39" s="182"/>
      <c r="J39" s="182"/>
      <c r="K39" s="182">
        <f t="shared" si="2"/>
        <v>10000</v>
      </c>
      <c r="L39" s="183">
        <f t="shared" si="2"/>
        <v>0</v>
      </c>
      <c r="M39" s="105"/>
      <c r="N39" s="105"/>
      <c r="O39" s="105"/>
      <c r="P39" s="105"/>
      <c r="Q39" s="105"/>
      <c r="R39" s="105"/>
      <c r="S39" s="105"/>
    </row>
    <row r="40" spans="1:19" x14ac:dyDescent="0.25">
      <c r="A40" s="257">
        <v>292</v>
      </c>
      <c r="B40" s="181" t="s">
        <v>34</v>
      </c>
      <c r="C40" s="14">
        <v>0</v>
      </c>
      <c r="D40" s="182">
        <v>0</v>
      </c>
      <c r="E40" s="182"/>
      <c r="F40" s="182"/>
      <c r="G40" s="182"/>
      <c r="H40" s="182"/>
      <c r="I40" s="182"/>
      <c r="J40" s="182"/>
      <c r="K40" s="182">
        <f t="shared" si="2"/>
        <v>0</v>
      </c>
      <c r="L40" s="183">
        <f t="shared" si="2"/>
        <v>0</v>
      </c>
      <c r="M40" s="105"/>
      <c r="N40" s="105"/>
      <c r="O40" s="105"/>
      <c r="P40" s="105"/>
      <c r="Q40" s="105"/>
      <c r="R40" s="105"/>
      <c r="S40" s="105"/>
    </row>
    <row r="41" spans="1:19" x14ac:dyDescent="0.25">
      <c r="A41" s="257">
        <v>295</v>
      </c>
      <c r="B41" s="181" t="s">
        <v>35</v>
      </c>
      <c r="C41" s="14">
        <v>0</v>
      </c>
      <c r="D41" s="182">
        <v>0</v>
      </c>
      <c r="E41" s="182"/>
      <c r="F41" s="182"/>
      <c r="G41" s="182"/>
      <c r="H41" s="182"/>
      <c r="I41" s="182"/>
      <c r="J41" s="182"/>
      <c r="K41" s="182">
        <f t="shared" ref="K41:L45" si="3">+C41+E41+G41+I41</f>
        <v>0</v>
      </c>
      <c r="L41" s="183">
        <f t="shared" si="3"/>
        <v>0</v>
      </c>
      <c r="M41" s="105"/>
      <c r="N41" s="105"/>
      <c r="O41" s="105"/>
      <c r="P41" s="105"/>
      <c r="Q41" s="105"/>
      <c r="R41" s="105"/>
      <c r="S41" s="105"/>
    </row>
    <row r="42" spans="1:19" x14ac:dyDescent="0.25">
      <c r="A42" s="257">
        <v>297</v>
      </c>
      <c r="B42" s="181" t="s">
        <v>36</v>
      </c>
      <c r="C42" s="14">
        <v>35000</v>
      </c>
      <c r="D42" s="182">
        <v>0</v>
      </c>
      <c r="E42" s="182"/>
      <c r="F42" s="182"/>
      <c r="G42" s="182"/>
      <c r="H42" s="182"/>
      <c r="I42" s="182"/>
      <c r="J42" s="182"/>
      <c r="K42" s="182">
        <f t="shared" si="3"/>
        <v>35000</v>
      </c>
      <c r="L42" s="183">
        <f t="shared" si="3"/>
        <v>0</v>
      </c>
      <c r="M42" s="105"/>
      <c r="N42" s="105"/>
      <c r="O42" s="105"/>
      <c r="P42" s="105"/>
      <c r="Q42" s="105"/>
      <c r="R42" s="105"/>
      <c r="S42" s="105"/>
    </row>
    <row r="43" spans="1:19" x14ac:dyDescent="0.25">
      <c r="A43" s="257">
        <v>298</v>
      </c>
      <c r="B43" s="181" t="s">
        <v>37</v>
      </c>
      <c r="C43" s="14">
        <v>400000</v>
      </c>
      <c r="D43" s="182">
        <v>0</v>
      </c>
      <c r="E43" s="182"/>
      <c r="F43" s="182"/>
      <c r="G43" s="182"/>
      <c r="H43" s="182"/>
      <c r="I43" s="182"/>
      <c r="J43" s="182"/>
      <c r="K43" s="182">
        <f t="shared" si="3"/>
        <v>400000</v>
      </c>
      <c r="L43" s="183">
        <f t="shared" si="3"/>
        <v>0</v>
      </c>
      <c r="M43" s="105"/>
      <c r="N43" s="105"/>
      <c r="O43" s="105"/>
      <c r="P43" s="105"/>
      <c r="Q43" s="105"/>
      <c r="R43" s="105"/>
      <c r="S43" s="105"/>
    </row>
    <row r="44" spans="1:19" x14ac:dyDescent="0.25">
      <c r="A44" s="257">
        <v>299</v>
      </c>
      <c r="B44" s="181" t="s">
        <v>38</v>
      </c>
      <c r="C44" s="14">
        <v>300000</v>
      </c>
      <c r="D44" s="182">
        <v>0</v>
      </c>
      <c r="E44" s="182"/>
      <c r="F44" s="182"/>
      <c r="G44" s="182"/>
      <c r="H44" s="182"/>
      <c r="I44" s="182"/>
      <c r="J44" s="182"/>
      <c r="K44" s="182">
        <f t="shared" si="3"/>
        <v>300000</v>
      </c>
      <c r="L44" s="183">
        <f t="shared" si="3"/>
        <v>0</v>
      </c>
      <c r="M44" s="105"/>
      <c r="N44" s="105"/>
      <c r="O44" s="105"/>
      <c r="P44" s="105"/>
      <c r="Q44" s="105"/>
      <c r="R44" s="105"/>
      <c r="S44" s="105"/>
    </row>
    <row r="45" spans="1:19" ht="15.75" thickBot="1" x14ac:dyDescent="0.3">
      <c r="A45" s="258">
        <v>323</v>
      </c>
      <c r="B45" s="184" t="s">
        <v>139</v>
      </c>
      <c r="C45" s="133">
        <v>0</v>
      </c>
      <c r="D45" s="185">
        <v>0</v>
      </c>
      <c r="E45" s="185"/>
      <c r="F45" s="185"/>
      <c r="G45" s="185"/>
      <c r="H45" s="185"/>
      <c r="I45" s="185"/>
      <c r="J45" s="185"/>
      <c r="K45" s="185">
        <f t="shared" si="3"/>
        <v>0</v>
      </c>
      <c r="L45" s="186">
        <f t="shared" si="3"/>
        <v>0</v>
      </c>
      <c r="M45" s="105"/>
      <c r="N45" s="105"/>
      <c r="O45" s="105"/>
      <c r="P45" s="105"/>
      <c r="Q45" s="105"/>
      <c r="R45" s="105"/>
      <c r="S45" s="105"/>
    </row>
    <row r="46" spans="1:19" ht="15.75" thickBot="1" x14ac:dyDescent="0.3">
      <c r="A46" s="187"/>
      <c r="B46" s="188" t="s">
        <v>147</v>
      </c>
      <c r="C46" s="189">
        <f t="shared" ref="C46:L46" si="4">SUM(C24:C45)</f>
        <v>1165344.25</v>
      </c>
      <c r="D46" s="189">
        <f t="shared" si="4"/>
        <v>0</v>
      </c>
      <c r="E46" s="189">
        <f t="shared" si="4"/>
        <v>0</v>
      </c>
      <c r="F46" s="189">
        <f t="shared" si="4"/>
        <v>0</v>
      </c>
      <c r="G46" s="189">
        <f t="shared" si="4"/>
        <v>0</v>
      </c>
      <c r="H46" s="189">
        <f t="shared" si="4"/>
        <v>0</v>
      </c>
      <c r="I46" s="189">
        <f t="shared" si="4"/>
        <v>0</v>
      </c>
      <c r="J46" s="189">
        <f t="shared" si="4"/>
        <v>0</v>
      </c>
      <c r="K46" s="189">
        <f t="shared" si="4"/>
        <v>1165344.25</v>
      </c>
      <c r="L46" s="190">
        <f t="shared" si="4"/>
        <v>0</v>
      </c>
      <c r="M46" s="105"/>
      <c r="N46" s="105"/>
      <c r="O46" s="105"/>
      <c r="P46" s="105"/>
      <c r="Q46" s="105"/>
      <c r="R46" s="105"/>
      <c r="S46" s="105"/>
    </row>
    <row r="47" spans="1:19" ht="15.75" thickBot="1" x14ac:dyDescent="0.3">
      <c r="A47" s="191"/>
      <c r="B47" s="192" t="s">
        <v>52</v>
      </c>
      <c r="C47" s="189">
        <f t="shared" ref="C47:L47" si="5">+C46+C21</f>
        <v>5150925.5199999996</v>
      </c>
      <c r="D47" s="189">
        <f t="shared" si="5"/>
        <v>3830190.31</v>
      </c>
      <c r="E47" s="189">
        <f t="shared" si="5"/>
        <v>0</v>
      </c>
      <c r="F47" s="189">
        <f t="shared" si="5"/>
        <v>0</v>
      </c>
      <c r="G47" s="189">
        <f t="shared" si="5"/>
        <v>0</v>
      </c>
      <c r="H47" s="189">
        <f t="shared" si="5"/>
        <v>0</v>
      </c>
      <c r="I47" s="189">
        <f t="shared" si="5"/>
        <v>0</v>
      </c>
      <c r="J47" s="189">
        <f t="shared" si="5"/>
        <v>0</v>
      </c>
      <c r="K47" s="189">
        <f t="shared" si="5"/>
        <v>5150925.5199999996</v>
      </c>
      <c r="L47" s="190">
        <f t="shared" si="5"/>
        <v>3830190.31</v>
      </c>
    </row>
    <row r="48" spans="1:19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1:14" ht="16.5" hidden="1" customHeight="1" thickBot="1" x14ac:dyDescent="0.3">
      <c r="A53" s="309" t="s">
        <v>170</v>
      </c>
      <c r="B53" s="309"/>
      <c r="C53" s="309"/>
      <c r="D53" s="309"/>
      <c r="E53" s="309"/>
      <c r="F53" s="309"/>
      <c r="G53" s="309"/>
      <c r="H53" s="309"/>
      <c r="I53" s="309"/>
      <c r="J53" s="309"/>
      <c r="K53" s="309"/>
      <c r="L53" s="309"/>
    </row>
    <row r="54" spans="1:14" ht="16.5" hidden="1" customHeight="1" thickBot="1" x14ac:dyDescent="0.3">
      <c r="A54" s="164" t="s">
        <v>4</v>
      </c>
      <c r="B54" s="194" t="str">
        <f>+B15</f>
        <v>CATEGORIA DEL GASTO DE FUNCIONAMIENTO</v>
      </c>
      <c r="C54" s="316" t="s">
        <v>93</v>
      </c>
      <c r="D54" s="317"/>
      <c r="E54" s="316" t="s">
        <v>94</v>
      </c>
      <c r="F54" s="317"/>
      <c r="G54" s="316" t="s">
        <v>63</v>
      </c>
      <c r="H54" s="317"/>
      <c r="I54" s="316" t="s">
        <v>64</v>
      </c>
      <c r="J54" s="318"/>
      <c r="K54" s="319" t="s">
        <v>176</v>
      </c>
      <c r="L54" s="320"/>
      <c r="M54" s="321" t="s">
        <v>177</v>
      </c>
      <c r="N54" s="322"/>
    </row>
    <row r="55" spans="1:14" ht="15.75" hidden="1" customHeight="1" x14ac:dyDescent="0.25">
      <c r="A55" s="164"/>
      <c r="B55" s="165"/>
      <c r="C55" s="194" t="s">
        <v>141</v>
      </c>
      <c r="D55" s="194" t="s">
        <v>142</v>
      </c>
      <c r="E55" s="194" t="s">
        <v>141</v>
      </c>
      <c r="F55" s="194" t="s">
        <v>142</v>
      </c>
      <c r="G55" s="194" t="s">
        <v>141</v>
      </c>
      <c r="H55" s="194" t="s">
        <v>142</v>
      </c>
      <c r="I55" s="194" t="s">
        <v>141</v>
      </c>
      <c r="J55" s="194" t="s">
        <v>142</v>
      </c>
      <c r="K55" s="194" t="s">
        <v>141</v>
      </c>
      <c r="L55" s="194" t="s">
        <v>142</v>
      </c>
      <c r="M55" s="194" t="s">
        <v>141</v>
      </c>
      <c r="N55" s="195" t="s">
        <v>142</v>
      </c>
    </row>
    <row r="56" spans="1:14" ht="15.75" hidden="1" customHeight="1" x14ac:dyDescent="0.25">
      <c r="A56" s="254" t="s">
        <v>124</v>
      </c>
      <c r="B56" s="169" t="s">
        <v>13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33"/>
      <c r="N56" s="196"/>
    </row>
    <row r="57" spans="1:14" ht="15.75" hidden="1" customHeight="1" x14ac:dyDescent="0.25">
      <c r="A57" s="254"/>
      <c r="B57" s="169" t="s">
        <v>143</v>
      </c>
      <c r="C57" s="172"/>
      <c r="D57" s="172"/>
      <c r="E57" s="172"/>
      <c r="F57" s="172"/>
      <c r="G57" s="172"/>
      <c r="H57" s="172"/>
      <c r="I57" s="172"/>
      <c r="J57" s="172"/>
      <c r="K57" s="172">
        <f t="shared" ref="K57:L59" si="6">+C57+E57+G57+I57</f>
        <v>0</v>
      </c>
      <c r="L57" s="172">
        <f t="shared" si="6"/>
        <v>0</v>
      </c>
      <c r="M57" s="197">
        <f t="shared" ref="M57:N59" si="7">+K57+K18</f>
        <v>3985581.27</v>
      </c>
      <c r="N57" s="198">
        <f t="shared" si="7"/>
        <v>3442190.41</v>
      </c>
    </row>
    <row r="58" spans="1:14" ht="15.75" hidden="1" customHeight="1" x14ac:dyDescent="0.25">
      <c r="A58" s="254"/>
      <c r="B58" s="169" t="s">
        <v>148</v>
      </c>
      <c r="C58" s="172"/>
      <c r="D58" s="172"/>
      <c r="E58" s="172"/>
      <c r="F58" s="172"/>
      <c r="G58" s="172"/>
      <c r="H58" s="172"/>
      <c r="I58" s="172"/>
      <c r="J58" s="172"/>
      <c r="K58" s="172">
        <f t="shared" si="6"/>
        <v>0</v>
      </c>
      <c r="L58" s="172">
        <f t="shared" si="6"/>
        <v>0</v>
      </c>
      <c r="M58" s="197">
        <f t="shared" si="7"/>
        <v>0</v>
      </c>
      <c r="N58" s="198">
        <f t="shared" si="7"/>
        <v>0</v>
      </c>
    </row>
    <row r="59" spans="1:14" ht="15.75" hidden="1" customHeight="1" x14ac:dyDescent="0.25">
      <c r="A59" s="254"/>
      <c r="B59" s="169" t="s">
        <v>144</v>
      </c>
      <c r="C59" s="172"/>
      <c r="D59" s="172"/>
      <c r="E59" s="172"/>
      <c r="F59" s="172"/>
      <c r="G59" s="172"/>
      <c r="H59" s="172"/>
      <c r="I59" s="172"/>
      <c r="J59" s="172"/>
      <c r="K59" s="172">
        <f t="shared" si="6"/>
        <v>0</v>
      </c>
      <c r="L59" s="172">
        <f t="shared" si="6"/>
        <v>0</v>
      </c>
      <c r="M59" s="197">
        <f t="shared" si="7"/>
        <v>0</v>
      </c>
      <c r="N59" s="198">
        <f t="shared" si="7"/>
        <v>387999.9</v>
      </c>
    </row>
    <row r="60" spans="1:14" ht="15.75" hidden="1" customHeight="1" x14ac:dyDescent="0.25">
      <c r="A60" s="254"/>
      <c r="B60" s="169" t="s">
        <v>125</v>
      </c>
      <c r="C60" s="172">
        <f>SUM(C57:C59)</f>
        <v>0</v>
      </c>
      <c r="D60" s="172">
        <f t="shared" ref="D60:J60" si="8">SUM(D57:D59)</f>
        <v>0</v>
      </c>
      <c r="E60" s="172">
        <f t="shared" si="8"/>
        <v>0</v>
      </c>
      <c r="F60" s="172">
        <f t="shared" si="8"/>
        <v>0</v>
      </c>
      <c r="G60" s="172">
        <f t="shared" si="8"/>
        <v>0</v>
      </c>
      <c r="H60" s="172">
        <f t="shared" si="8"/>
        <v>0</v>
      </c>
      <c r="I60" s="172">
        <f t="shared" si="8"/>
        <v>0</v>
      </c>
      <c r="J60" s="172">
        <f t="shared" si="8"/>
        <v>0</v>
      </c>
      <c r="K60" s="172">
        <f>SUM(K57:K59)</f>
        <v>0</v>
      </c>
      <c r="L60" s="172">
        <f>SUM(L57:L59)</f>
        <v>0</v>
      </c>
      <c r="M60" s="172">
        <f>SUM(M57:M59)</f>
        <v>3985581.27</v>
      </c>
      <c r="N60" s="173">
        <f>SUM(N57:N59)</f>
        <v>3830190.31</v>
      </c>
    </row>
    <row r="61" spans="1:14" ht="15.75" hidden="1" customHeight="1" x14ac:dyDescent="0.25">
      <c r="A61" s="255"/>
      <c r="B61" s="169"/>
      <c r="C61" s="175"/>
      <c r="D61" s="175"/>
      <c r="E61" s="175"/>
      <c r="F61" s="176"/>
      <c r="G61" s="176"/>
      <c r="H61" s="176"/>
      <c r="I61" s="176"/>
      <c r="J61" s="176"/>
      <c r="K61" s="174"/>
      <c r="L61" s="174"/>
      <c r="M61" s="33"/>
      <c r="N61" s="196"/>
    </row>
    <row r="62" spans="1:14" ht="15.75" hidden="1" customHeight="1" x14ac:dyDescent="0.25">
      <c r="A62" s="255"/>
      <c r="B62" s="169" t="s">
        <v>145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33"/>
      <c r="N62" s="196"/>
    </row>
    <row r="63" spans="1:14" ht="15" hidden="1" customHeight="1" x14ac:dyDescent="0.25">
      <c r="A63" s="257">
        <v>111</v>
      </c>
      <c r="B63" s="181" t="s">
        <v>15</v>
      </c>
      <c r="C63" s="182"/>
      <c r="D63" s="182"/>
      <c r="E63" s="182"/>
      <c r="F63" s="182"/>
      <c r="G63" s="182"/>
      <c r="H63" s="182"/>
      <c r="I63" s="182"/>
      <c r="J63" s="182"/>
      <c r="K63" s="182">
        <f>+C63+E63+G63+I63</f>
        <v>0</v>
      </c>
      <c r="L63" s="182">
        <f>+D63+F63+H63+J63</f>
        <v>0</v>
      </c>
      <c r="M63" s="197">
        <f t="shared" ref="M63:N71" si="9">+K63+K24</f>
        <v>0</v>
      </c>
      <c r="N63" s="198">
        <f t="shared" si="9"/>
        <v>0</v>
      </c>
    </row>
    <row r="64" spans="1:14" ht="15" hidden="1" customHeight="1" x14ac:dyDescent="0.25">
      <c r="A64" s="257">
        <v>113</v>
      </c>
      <c r="B64" s="181" t="s">
        <v>146</v>
      </c>
      <c r="C64" s="182"/>
      <c r="D64" s="182"/>
      <c r="E64" s="182"/>
      <c r="F64" s="182"/>
      <c r="G64" s="182"/>
      <c r="H64" s="182"/>
      <c r="I64" s="182"/>
      <c r="J64" s="182"/>
      <c r="K64" s="182">
        <f t="shared" ref="K64:L71" si="10">+C64+E64+G64+I64</f>
        <v>0</v>
      </c>
      <c r="L64" s="182">
        <f t="shared" si="10"/>
        <v>0</v>
      </c>
      <c r="M64" s="197">
        <f t="shared" si="9"/>
        <v>0</v>
      </c>
      <c r="N64" s="198">
        <f t="shared" si="9"/>
        <v>0</v>
      </c>
    </row>
    <row r="65" spans="1:14" ht="15" hidden="1" customHeight="1" x14ac:dyDescent="0.25">
      <c r="A65" s="257">
        <v>122</v>
      </c>
      <c r="B65" s="181" t="s">
        <v>17</v>
      </c>
      <c r="C65" s="182"/>
      <c r="D65" s="182"/>
      <c r="E65" s="182"/>
      <c r="F65" s="182"/>
      <c r="G65" s="182"/>
      <c r="H65" s="182"/>
      <c r="I65" s="182"/>
      <c r="J65" s="182"/>
      <c r="K65" s="182">
        <f t="shared" si="10"/>
        <v>0</v>
      </c>
      <c r="L65" s="182">
        <f t="shared" si="10"/>
        <v>0</v>
      </c>
      <c r="M65" s="197">
        <f t="shared" si="9"/>
        <v>0</v>
      </c>
      <c r="N65" s="198">
        <f t="shared" si="9"/>
        <v>0</v>
      </c>
    </row>
    <row r="66" spans="1:14" ht="15" hidden="1" customHeight="1" x14ac:dyDescent="0.25">
      <c r="A66" s="257">
        <v>163</v>
      </c>
      <c r="B66" s="178" t="s">
        <v>18</v>
      </c>
      <c r="C66" s="182"/>
      <c r="D66" s="182"/>
      <c r="E66" s="182"/>
      <c r="F66" s="182"/>
      <c r="G66" s="182"/>
      <c r="H66" s="182"/>
      <c r="I66" s="182"/>
      <c r="J66" s="182"/>
      <c r="K66" s="182">
        <f t="shared" si="10"/>
        <v>0</v>
      </c>
      <c r="L66" s="182">
        <f t="shared" si="10"/>
        <v>0</v>
      </c>
      <c r="M66" s="197">
        <f t="shared" si="9"/>
        <v>100000</v>
      </c>
      <c r="N66" s="198">
        <f t="shared" si="9"/>
        <v>0</v>
      </c>
    </row>
    <row r="67" spans="1:14" ht="15" hidden="1" customHeight="1" x14ac:dyDescent="0.25">
      <c r="A67" s="257">
        <v>169</v>
      </c>
      <c r="B67" s="178" t="s">
        <v>194</v>
      </c>
      <c r="C67" s="182"/>
      <c r="D67" s="182"/>
      <c r="E67" s="182"/>
      <c r="F67" s="182"/>
      <c r="G67" s="182"/>
      <c r="H67" s="182"/>
      <c r="I67" s="182"/>
      <c r="J67" s="182"/>
      <c r="K67" s="182">
        <f t="shared" si="10"/>
        <v>0</v>
      </c>
      <c r="L67" s="182">
        <f t="shared" si="10"/>
        <v>0</v>
      </c>
      <c r="M67" s="197">
        <f t="shared" si="9"/>
        <v>20000</v>
      </c>
      <c r="N67" s="198">
        <f t="shared" si="9"/>
        <v>0</v>
      </c>
    </row>
    <row r="68" spans="1:14" ht="15" hidden="1" customHeight="1" x14ac:dyDescent="0.25">
      <c r="A68" s="257">
        <v>171</v>
      </c>
      <c r="B68" s="178" t="s">
        <v>136</v>
      </c>
      <c r="C68" s="182"/>
      <c r="D68" s="182"/>
      <c r="E68" s="182"/>
      <c r="F68" s="182"/>
      <c r="G68" s="182"/>
      <c r="H68" s="182"/>
      <c r="I68" s="182"/>
      <c r="J68" s="182"/>
      <c r="K68" s="182">
        <f t="shared" si="10"/>
        <v>0</v>
      </c>
      <c r="L68" s="182">
        <f t="shared" si="10"/>
        <v>0</v>
      </c>
      <c r="M68" s="197">
        <f t="shared" si="9"/>
        <v>50000</v>
      </c>
      <c r="N68" s="198">
        <f t="shared" si="9"/>
        <v>0</v>
      </c>
    </row>
    <row r="69" spans="1:14" ht="15" hidden="1" customHeight="1" x14ac:dyDescent="0.25">
      <c r="A69" s="257">
        <v>174</v>
      </c>
      <c r="B69" s="178" t="s">
        <v>19</v>
      </c>
      <c r="C69" s="182"/>
      <c r="D69" s="182"/>
      <c r="E69" s="182"/>
      <c r="F69" s="182"/>
      <c r="G69" s="182"/>
      <c r="H69" s="182"/>
      <c r="I69" s="182"/>
      <c r="J69" s="182"/>
      <c r="K69" s="182">
        <f t="shared" si="10"/>
        <v>0</v>
      </c>
      <c r="L69" s="182">
        <f t="shared" si="10"/>
        <v>0</v>
      </c>
      <c r="M69" s="197">
        <f t="shared" si="9"/>
        <v>53344.25</v>
      </c>
      <c r="N69" s="198">
        <f t="shared" si="9"/>
        <v>0</v>
      </c>
    </row>
    <row r="70" spans="1:14" ht="15" hidden="1" customHeight="1" x14ac:dyDescent="0.25">
      <c r="A70" s="257">
        <v>197</v>
      </c>
      <c r="B70" s="181" t="s">
        <v>21</v>
      </c>
      <c r="C70" s="182"/>
      <c r="D70" s="182"/>
      <c r="E70" s="182"/>
      <c r="F70" s="182"/>
      <c r="G70" s="182"/>
      <c r="H70" s="182"/>
      <c r="I70" s="182"/>
      <c r="J70" s="182"/>
      <c r="K70" s="182">
        <f t="shared" si="10"/>
        <v>0</v>
      </c>
      <c r="L70" s="182">
        <f t="shared" si="10"/>
        <v>0</v>
      </c>
      <c r="M70" s="197">
        <f t="shared" si="9"/>
        <v>0</v>
      </c>
      <c r="N70" s="198">
        <f t="shared" si="9"/>
        <v>0</v>
      </c>
    </row>
    <row r="71" spans="1:14" ht="15" hidden="1" customHeight="1" x14ac:dyDescent="0.25">
      <c r="A71" s="257">
        <v>199</v>
      </c>
      <c r="B71" s="181" t="s">
        <v>22</v>
      </c>
      <c r="C71" s="182"/>
      <c r="D71" s="199"/>
      <c r="E71" s="182"/>
      <c r="F71" s="199"/>
      <c r="G71" s="182"/>
      <c r="H71" s="199"/>
      <c r="I71" s="182"/>
      <c r="J71" s="199"/>
      <c r="K71" s="199">
        <f t="shared" si="10"/>
        <v>0</v>
      </c>
      <c r="L71" s="199">
        <f t="shared" si="10"/>
        <v>0</v>
      </c>
      <c r="M71" s="197">
        <f t="shared" si="9"/>
        <v>0</v>
      </c>
      <c r="N71" s="198">
        <f t="shared" si="9"/>
        <v>0</v>
      </c>
    </row>
    <row r="72" spans="1:14" ht="15" hidden="1" customHeight="1" x14ac:dyDescent="0.25">
      <c r="A72" s="257">
        <v>243</v>
      </c>
      <c r="B72" s="134" t="s">
        <v>49</v>
      </c>
      <c r="C72" s="182"/>
      <c r="D72" s="199"/>
      <c r="E72" s="182"/>
      <c r="F72" s="199"/>
      <c r="G72" s="182"/>
      <c r="H72" s="199"/>
      <c r="I72" s="182"/>
      <c r="J72" s="199"/>
      <c r="K72" s="199"/>
      <c r="L72" s="199"/>
      <c r="M72" s="197"/>
      <c r="N72" s="198"/>
    </row>
    <row r="73" spans="1:14" ht="15" hidden="1" customHeight="1" x14ac:dyDescent="0.25">
      <c r="A73" s="257">
        <v>261</v>
      </c>
      <c r="B73" s="178" t="s">
        <v>27</v>
      </c>
      <c r="C73" s="182"/>
      <c r="D73" s="182"/>
      <c r="E73" s="182"/>
      <c r="F73" s="182"/>
      <c r="G73" s="182"/>
      <c r="H73" s="182"/>
      <c r="I73" s="182"/>
      <c r="J73" s="182"/>
      <c r="K73" s="182">
        <f t="shared" ref="K73:L84" si="11">+C73+E73+G73+I73</f>
        <v>0</v>
      </c>
      <c r="L73" s="182">
        <f t="shared" si="11"/>
        <v>0</v>
      </c>
      <c r="M73" s="197">
        <f t="shared" ref="M73:N84" si="12">+K73+K34</f>
        <v>0</v>
      </c>
      <c r="N73" s="198">
        <f t="shared" si="12"/>
        <v>0</v>
      </c>
    </row>
    <row r="74" spans="1:14" ht="15" hidden="1" customHeight="1" x14ac:dyDescent="0.25">
      <c r="A74" s="257">
        <v>262</v>
      </c>
      <c r="B74" s="178" t="s">
        <v>28</v>
      </c>
      <c r="C74" s="182"/>
      <c r="D74" s="182"/>
      <c r="E74" s="182"/>
      <c r="F74" s="182"/>
      <c r="G74" s="182"/>
      <c r="H74" s="182"/>
      <c r="I74" s="182"/>
      <c r="J74" s="182"/>
      <c r="K74" s="182">
        <f t="shared" si="11"/>
        <v>0</v>
      </c>
      <c r="L74" s="182">
        <f t="shared" si="11"/>
        <v>0</v>
      </c>
      <c r="M74" s="197">
        <f t="shared" si="12"/>
        <v>17000</v>
      </c>
      <c r="N74" s="198">
        <f t="shared" si="12"/>
        <v>0</v>
      </c>
    </row>
    <row r="75" spans="1:14" ht="15" hidden="1" customHeight="1" x14ac:dyDescent="0.25">
      <c r="A75" s="257">
        <v>266</v>
      </c>
      <c r="B75" s="178" t="s">
        <v>29</v>
      </c>
      <c r="C75" s="182"/>
      <c r="D75" s="182"/>
      <c r="E75" s="182"/>
      <c r="F75" s="182"/>
      <c r="G75" s="182"/>
      <c r="H75" s="182"/>
      <c r="I75" s="182"/>
      <c r="J75" s="182"/>
      <c r="K75" s="182">
        <f t="shared" si="11"/>
        <v>0</v>
      </c>
      <c r="L75" s="182">
        <f t="shared" si="11"/>
        <v>0</v>
      </c>
      <c r="M75" s="197">
        <f t="shared" si="12"/>
        <v>0</v>
      </c>
      <c r="N75" s="198">
        <f t="shared" si="12"/>
        <v>0</v>
      </c>
    </row>
    <row r="76" spans="1:14" ht="15" hidden="1" customHeight="1" x14ac:dyDescent="0.25">
      <c r="A76" s="257">
        <v>267</v>
      </c>
      <c r="B76" s="178" t="s">
        <v>30</v>
      </c>
      <c r="C76" s="182"/>
      <c r="D76" s="182"/>
      <c r="E76" s="182"/>
      <c r="F76" s="182"/>
      <c r="G76" s="182"/>
      <c r="H76" s="182"/>
      <c r="I76" s="182"/>
      <c r="J76" s="182"/>
      <c r="K76" s="182">
        <f t="shared" si="11"/>
        <v>0</v>
      </c>
      <c r="L76" s="182">
        <f t="shared" si="11"/>
        <v>0</v>
      </c>
      <c r="M76" s="197">
        <f t="shared" si="12"/>
        <v>180000</v>
      </c>
      <c r="N76" s="198">
        <f t="shared" si="12"/>
        <v>0</v>
      </c>
    </row>
    <row r="77" spans="1:14" ht="15" hidden="1" customHeight="1" x14ac:dyDescent="0.25">
      <c r="A77" s="257">
        <v>268</v>
      </c>
      <c r="B77" s="178" t="s">
        <v>31</v>
      </c>
      <c r="C77" s="182"/>
      <c r="D77" s="182"/>
      <c r="E77" s="182"/>
      <c r="F77" s="182"/>
      <c r="G77" s="182"/>
      <c r="H77" s="182"/>
      <c r="I77" s="182"/>
      <c r="J77" s="182"/>
      <c r="K77" s="182">
        <f t="shared" si="11"/>
        <v>0</v>
      </c>
      <c r="L77" s="182">
        <f t="shared" si="11"/>
        <v>0</v>
      </c>
      <c r="M77" s="197">
        <f t="shared" si="12"/>
        <v>0</v>
      </c>
      <c r="N77" s="198">
        <f t="shared" si="12"/>
        <v>0</v>
      </c>
    </row>
    <row r="78" spans="1:14" ht="15" hidden="1" customHeight="1" x14ac:dyDescent="0.25">
      <c r="A78" s="257">
        <v>269</v>
      </c>
      <c r="B78" s="178" t="s">
        <v>32</v>
      </c>
      <c r="C78" s="182"/>
      <c r="D78" s="182"/>
      <c r="E78" s="182"/>
      <c r="F78" s="182"/>
      <c r="G78" s="182"/>
      <c r="H78" s="182"/>
      <c r="I78" s="182"/>
      <c r="J78" s="182"/>
      <c r="K78" s="182">
        <f t="shared" si="11"/>
        <v>0</v>
      </c>
      <c r="L78" s="182">
        <f t="shared" si="11"/>
        <v>0</v>
      </c>
      <c r="M78" s="197">
        <f t="shared" si="12"/>
        <v>10000</v>
      </c>
      <c r="N78" s="198">
        <f t="shared" si="12"/>
        <v>0</v>
      </c>
    </row>
    <row r="79" spans="1:14" ht="15" hidden="1" customHeight="1" x14ac:dyDescent="0.25">
      <c r="A79" s="257">
        <v>292</v>
      </c>
      <c r="B79" s="178" t="s">
        <v>34</v>
      </c>
      <c r="C79" s="182"/>
      <c r="D79" s="182"/>
      <c r="E79" s="182"/>
      <c r="F79" s="182"/>
      <c r="G79" s="182"/>
      <c r="H79" s="182"/>
      <c r="I79" s="182"/>
      <c r="J79" s="182"/>
      <c r="K79" s="182">
        <f t="shared" si="11"/>
        <v>0</v>
      </c>
      <c r="L79" s="182">
        <f t="shared" si="11"/>
        <v>0</v>
      </c>
      <c r="M79" s="197">
        <f t="shared" si="12"/>
        <v>0</v>
      </c>
      <c r="N79" s="198">
        <f t="shared" si="12"/>
        <v>0</v>
      </c>
    </row>
    <row r="80" spans="1:14" ht="15" hidden="1" customHeight="1" x14ac:dyDescent="0.25">
      <c r="A80" s="257">
        <v>295</v>
      </c>
      <c r="B80" s="178" t="s">
        <v>35</v>
      </c>
      <c r="C80" s="182"/>
      <c r="D80" s="182"/>
      <c r="E80" s="182"/>
      <c r="F80" s="182"/>
      <c r="G80" s="182"/>
      <c r="H80" s="182"/>
      <c r="I80" s="182"/>
      <c r="J80" s="182"/>
      <c r="K80" s="182">
        <f t="shared" si="11"/>
        <v>0</v>
      </c>
      <c r="L80" s="182">
        <f t="shared" si="11"/>
        <v>0</v>
      </c>
      <c r="M80" s="197">
        <f t="shared" si="12"/>
        <v>0</v>
      </c>
      <c r="N80" s="198">
        <f t="shared" si="12"/>
        <v>0</v>
      </c>
    </row>
    <row r="81" spans="1:14" ht="15" hidden="1" customHeight="1" x14ac:dyDescent="0.25">
      <c r="A81" s="257">
        <v>297</v>
      </c>
      <c r="B81" s="181" t="s">
        <v>36</v>
      </c>
      <c r="C81" s="182"/>
      <c r="D81" s="182"/>
      <c r="E81" s="182"/>
      <c r="F81" s="182"/>
      <c r="G81" s="182"/>
      <c r="H81" s="182"/>
      <c r="I81" s="182"/>
      <c r="J81" s="182"/>
      <c r="K81" s="182">
        <f t="shared" si="11"/>
        <v>0</v>
      </c>
      <c r="L81" s="182">
        <f t="shared" si="11"/>
        <v>0</v>
      </c>
      <c r="M81" s="197">
        <f t="shared" si="12"/>
        <v>35000</v>
      </c>
      <c r="N81" s="198">
        <f t="shared" si="12"/>
        <v>0</v>
      </c>
    </row>
    <row r="82" spans="1:14" ht="15" hidden="1" customHeight="1" x14ac:dyDescent="0.25">
      <c r="A82" s="257">
        <v>298</v>
      </c>
      <c r="B82" s="181" t="s">
        <v>37</v>
      </c>
      <c r="C82" s="182"/>
      <c r="D82" s="182"/>
      <c r="E82" s="182"/>
      <c r="F82" s="182"/>
      <c r="G82" s="182"/>
      <c r="H82" s="182"/>
      <c r="I82" s="182"/>
      <c r="J82" s="182"/>
      <c r="K82" s="182">
        <f t="shared" si="11"/>
        <v>0</v>
      </c>
      <c r="L82" s="182">
        <f t="shared" si="11"/>
        <v>0</v>
      </c>
      <c r="M82" s="197">
        <f t="shared" si="12"/>
        <v>400000</v>
      </c>
      <c r="N82" s="198">
        <f t="shared" si="12"/>
        <v>0</v>
      </c>
    </row>
    <row r="83" spans="1:14" ht="15" hidden="1" customHeight="1" x14ac:dyDescent="0.25">
      <c r="A83" s="257">
        <v>299</v>
      </c>
      <c r="B83" s="181" t="s">
        <v>38</v>
      </c>
      <c r="C83" s="182"/>
      <c r="D83" s="199"/>
      <c r="E83" s="182"/>
      <c r="F83" s="199"/>
      <c r="G83" s="182"/>
      <c r="H83" s="199"/>
      <c r="I83" s="182"/>
      <c r="J83" s="199"/>
      <c r="K83" s="182">
        <f>+C83+E83+G83+I83</f>
        <v>0</v>
      </c>
      <c r="L83" s="182">
        <f>+D83+F83+H83+J83</f>
        <v>0</v>
      </c>
      <c r="M83" s="197">
        <f t="shared" si="12"/>
        <v>300000</v>
      </c>
      <c r="N83" s="198">
        <f t="shared" si="12"/>
        <v>0</v>
      </c>
    </row>
    <row r="84" spans="1:14" ht="15.75" hidden="1" customHeight="1" thickBot="1" x14ac:dyDescent="0.3">
      <c r="A84" s="187">
        <v>323</v>
      </c>
      <c r="B84" s="200" t="s">
        <v>139</v>
      </c>
      <c r="C84" s="185"/>
      <c r="D84" s="185"/>
      <c r="E84" s="185"/>
      <c r="F84" s="185"/>
      <c r="G84" s="185"/>
      <c r="H84" s="185"/>
      <c r="I84" s="185"/>
      <c r="J84" s="185"/>
      <c r="K84" s="185">
        <f t="shared" si="11"/>
        <v>0</v>
      </c>
      <c r="L84" s="185">
        <f t="shared" si="11"/>
        <v>0</v>
      </c>
      <c r="M84" s="201">
        <f t="shared" si="12"/>
        <v>0</v>
      </c>
      <c r="N84" s="202">
        <f t="shared" si="12"/>
        <v>0</v>
      </c>
    </row>
    <row r="85" spans="1:14" ht="16.5" hidden="1" customHeight="1" thickBot="1" x14ac:dyDescent="0.3">
      <c r="A85" s="187"/>
      <c r="B85" s="188" t="s">
        <v>147</v>
      </c>
      <c r="C85" s="189">
        <f t="shared" ref="C85:N85" si="13">SUM(C63:C84)</f>
        <v>0</v>
      </c>
      <c r="D85" s="189">
        <f t="shared" si="13"/>
        <v>0</v>
      </c>
      <c r="E85" s="189">
        <f t="shared" si="13"/>
        <v>0</v>
      </c>
      <c r="F85" s="189">
        <f t="shared" si="13"/>
        <v>0</v>
      </c>
      <c r="G85" s="189">
        <f t="shared" si="13"/>
        <v>0</v>
      </c>
      <c r="H85" s="189">
        <f t="shared" si="13"/>
        <v>0</v>
      </c>
      <c r="I85" s="189">
        <f t="shared" si="13"/>
        <v>0</v>
      </c>
      <c r="J85" s="189">
        <f t="shared" si="13"/>
        <v>0</v>
      </c>
      <c r="K85" s="189">
        <f t="shared" si="13"/>
        <v>0</v>
      </c>
      <c r="L85" s="189">
        <f t="shared" si="13"/>
        <v>0</v>
      </c>
      <c r="M85" s="203">
        <f t="shared" si="13"/>
        <v>1165344.25</v>
      </c>
      <c r="N85" s="204">
        <f t="shared" si="13"/>
        <v>0</v>
      </c>
    </row>
    <row r="86" spans="1:14" ht="16.5" hidden="1" customHeight="1" thickBot="1" x14ac:dyDescent="0.3">
      <c r="A86" s="191"/>
      <c r="B86" s="188" t="s">
        <v>52</v>
      </c>
      <c r="C86" s="189">
        <f t="shared" ref="C86:N86" si="14">+C85+C60</f>
        <v>0</v>
      </c>
      <c r="D86" s="189">
        <f t="shared" si="14"/>
        <v>0</v>
      </c>
      <c r="E86" s="189">
        <f t="shared" si="14"/>
        <v>0</v>
      </c>
      <c r="F86" s="189">
        <f t="shared" si="14"/>
        <v>0</v>
      </c>
      <c r="G86" s="189">
        <f t="shared" si="14"/>
        <v>0</v>
      </c>
      <c r="H86" s="189">
        <f t="shared" si="14"/>
        <v>0</v>
      </c>
      <c r="I86" s="189">
        <f t="shared" si="14"/>
        <v>0</v>
      </c>
      <c r="J86" s="189">
        <f t="shared" si="14"/>
        <v>0</v>
      </c>
      <c r="K86" s="189">
        <f t="shared" si="14"/>
        <v>0</v>
      </c>
      <c r="L86" s="189">
        <f t="shared" si="14"/>
        <v>0</v>
      </c>
      <c r="M86" s="189">
        <f t="shared" si="14"/>
        <v>5150925.5199999996</v>
      </c>
      <c r="N86" s="189">
        <f t="shared" si="14"/>
        <v>3830190.31</v>
      </c>
    </row>
    <row r="87" spans="1:14" ht="15" hidden="1" customHeight="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</row>
    <row r="88" spans="1:14" ht="15" hidden="1" customHeight="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</row>
    <row r="89" spans="1:14" ht="15" hidden="1" customHeight="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</row>
    <row r="90" spans="1:14" ht="15" hidden="1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</row>
    <row r="91" spans="1:14" ht="15" hidden="1" customHeight="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</row>
    <row r="92" spans="1:14" ht="15" hidden="1" customHeight="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</row>
    <row r="93" spans="1:14" ht="15" hidden="1" customHeight="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1:14" ht="15" hidden="1" customHeight="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</row>
    <row r="95" spans="1:14" ht="15" hidden="1" customHeight="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</row>
    <row r="96" spans="1:14" ht="15" hidden="1" customHeight="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</row>
    <row r="97" spans="1:14" ht="15" hidden="1" customHeight="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</row>
    <row r="98" spans="1:14" ht="15" hidden="1" customHeight="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</row>
    <row r="99" spans="1:14" ht="15" hidden="1" customHeight="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</row>
    <row r="100" spans="1:14" ht="15" hidden="1" customHeight="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</row>
    <row r="101" spans="1:14" ht="15" hidden="1" customHeight="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</row>
    <row r="102" spans="1:14" ht="15" hidden="1" customHeight="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</row>
    <row r="103" spans="1:14" ht="15" hidden="1" customHeight="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</row>
    <row r="104" spans="1:14" ht="16.5" hidden="1" customHeight="1" thickBot="1" x14ac:dyDescent="0.3">
      <c r="A104" s="308" t="s">
        <v>171</v>
      </c>
      <c r="B104" s="308"/>
      <c r="C104" s="308"/>
      <c r="D104" s="308"/>
      <c r="E104" s="308"/>
      <c r="F104" s="308"/>
      <c r="G104" s="308"/>
      <c r="H104" s="308"/>
      <c r="I104" s="308"/>
      <c r="J104" s="308"/>
      <c r="K104" s="309"/>
      <c r="L104" s="309"/>
    </row>
    <row r="105" spans="1:14" ht="16.5" hidden="1" customHeight="1" thickBot="1" x14ac:dyDescent="0.3">
      <c r="A105" s="205" t="s">
        <v>4</v>
      </c>
      <c r="B105" s="206" t="s">
        <v>5</v>
      </c>
      <c r="C105" s="310" t="s">
        <v>45</v>
      </c>
      <c r="D105" s="311"/>
      <c r="E105" s="310" t="s">
        <v>46</v>
      </c>
      <c r="F105" s="311"/>
      <c r="G105" s="310" t="s">
        <v>47</v>
      </c>
      <c r="H105" s="311"/>
      <c r="I105" s="310" t="s">
        <v>48</v>
      </c>
      <c r="J105" s="312"/>
      <c r="K105" s="313" t="s">
        <v>10</v>
      </c>
      <c r="L105" s="314"/>
      <c r="M105" s="303" t="s">
        <v>178</v>
      </c>
      <c r="N105" s="304"/>
    </row>
    <row r="106" spans="1:14" ht="15.75" hidden="1" customHeight="1" x14ac:dyDescent="0.25">
      <c r="A106" s="168"/>
      <c r="B106" s="169"/>
      <c r="C106" s="194" t="s">
        <v>141</v>
      </c>
      <c r="D106" s="194" t="s">
        <v>142</v>
      </c>
      <c r="E106" s="194" t="s">
        <v>141</v>
      </c>
      <c r="F106" s="194" t="s">
        <v>142</v>
      </c>
      <c r="G106" s="194" t="s">
        <v>141</v>
      </c>
      <c r="H106" s="194" t="s">
        <v>142</v>
      </c>
      <c r="I106" s="194" t="s">
        <v>141</v>
      </c>
      <c r="J106" s="194" t="s">
        <v>142</v>
      </c>
      <c r="K106" s="170" t="s">
        <v>141</v>
      </c>
      <c r="L106" s="207" t="s">
        <v>142</v>
      </c>
      <c r="M106" s="208" t="s">
        <v>141</v>
      </c>
      <c r="N106" s="209" t="s">
        <v>142</v>
      </c>
    </row>
    <row r="107" spans="1:14" ht="15.75" hidden="1" customHeight="1" x14ac:dyDescent="0.25">
      <c r="A107" s="254" t="s">
        <v>124</v>
      </c>
      <c r="B107" s="169" t="s">
        <v>13</v>
      </c>
      <c r="C107" s="172"/>
      <c r="D107" s="172"/>
      <c r="E107" s="172"/>
      <c r="F107" s="172"/>
      <c r="G107" s="172"/>
      <c r="H107" s="172"/>
      <c r="I107" s="172"/>
      <c r="J107" s="172"/>
      <c r="K107" s="172"/>
      <c r="L107" s="210"/>
      <c r="M107" s="211"/>
      <c r="N107" s="212"/>
    </row>
    <row r="108" spans="1:14" ht="15.75" hidden="1" customHeight="1" x14ac:dyDescent="0.25">
      <c r="A108" s="254"/>
      <c r="B108" s="169" t="s">
        <v>143</v>
      </c>
      <c r="C108" s="172"/>
      <c r="D108" s="172"/>
      <c r="E108" s="172"/>
      <c r="F108" s="172"/>
      <c r="G108" s="172"/>
      <c r="H108" s="172"/>
      <c r="I108" s="172"/>
      <c r="J108" s="172"/>
      <c r="K108" s="172">
        <f t="shared" ref="K108:L110" si="15">+C108+E108+G108+I108</f>
        <v>0</v>
      </c>
      <c r="L108" s="210">
        <f t="shared" si="15"/>
        <v>0</v>
      </c>
      <c r="M108" s="213">
        <f>+K108+M57</f>
        <v>3985581.27</v>
      </c>
      <c r="N108" s="214">
        <f>+L108+N57</f>
        <v>3442190.41</v>
      </c>
    </row>
    <row r="109" spans="1:14" ht="15.75" hidden="1" customHeight="1" x14ac:dyDescent="0.25">
      <c r="A109" s="254"/>
      <c r="B109" s="169" t="s">
        <v>148</v>
      </c>
      <c r="C109" s="172"/>
      <c r="D109" s="172"/>
      <c r="E109" s="172"/>
      <c r="F109" s="172"/>
      <c r="G109" s="172"/>
      <c r="H109" s="172"/>
      <c r="I109" s="172"/>
      <c r="J109" s="172"/>
      <c r="K109" s="172">
        <f t="shared" si="15"/>
        <v>0</v>
      </c>
      <c r="L109" s="210">
        <f t="shared" si="15"/>
        <v>0</v>
      </c>
      <c r="M109" s="213">
        <f>+K109+M58</f>
        <v>0</v>
      </c>
      <c r="N109" s="214">
        <f>+L109+N58</f>
        <v>0</v>
      </c>
    </row>
    <row r="110" spans="1:14" ht="15.75" hidden="1" customHeight="1" x14ac:dyDescent="0.25">
      <c r="A110" s="254"/>
      <c r="B110" s="169" t="s">
        <v>144</v>
      </c>
      <c r="C110" s="172"/>
      <c r="D110" s="172"/>
      <c r="E110" s="172"/>
      <c r="F110" s="172"/>
      <c r="G110" s="172"/>
      <c r="H110" s="172"/>
      <c r="I110" s="172"/>
      <c r="J110" s="172"/>
      <c r="K110" s="172">
        <f t="shared" si="15"/>
        <v>0</v>
      </c>
      <c r="L110" s="210">
        <f t="shared" si="15"/>
        <v>0</v>
      </c>
      <c r="M110" s="213">
        <f>+K110+M58</f>
        <v>0</v>
      </c>
      <c r="N110" s="214">
        <f>+L110+N59</f>
        <v>387999.9</v>
      </c>
    </row>
    <row r="111" spans="1:14" ht="15.75" hidden="1" customHeight="1" x14ac:dyDescent="0.25">
      <c r="A111" s="254"/>
      <c r="B111" s="169" t="s">
        <v>125</v>
      </c>
      <c r="C111" s="172">
        <f>SUM(C108:C110)</f>
        <v>0</v>
      </c>
      <c r="D111" s="172">
        <f t="shared" ref="D111:N111" si="16">SUM(D108:D110)</f>
        <v>0</v>
      </c>
      <c r="E111" s="172">
        <f t="shared" si="16"/>
        <v>0</v>
      </c>
      <c r="F111" s="172">
        <f t="shared" si="16"/>
        <v>0</v>
      </c>
      <c r="G111" s="172">
        <f t="shared" si="16"/>
        <v>0</v>
      </c>
      <c r="H111" s="172">
        <f t="shared" si="16"/>
        <v>0</v>
      </c>
      <c r="I111" s="172">
        <f t="shared" si="16"/>
        <v>0</v>
      </c>
      <c r="J111" s="172">
        <f t="shared" si="16"/>
        <v>0</v>
      </c>
      <c r="K111" s="172">
        <f t="shared" si="16"/>
        <v>0</v>
      </c>
      <c r="L111" s="210">
        <f t="shared" si="16"/>
        <v>0</v>
      </c>
      <c r="M111" s="215">
        <f t="shared" si="16"/>
        <v>3985581.27</v>
      </c>
      <c r="N111" s="173">
        <f t="shared" si="16"/>
        <v>3830190.31</v>
      </c>
    </row>
    <row r="112" spans="1:14" ht="15.75" hidden="1" customHeight="1" x14ac:dyDescent="0.25">
      <c r="A112" s="255"/>
      <c r="B112" s="169"/>
      <c r="C112" s="176"/>
      <c r="D112" s="174"/>
      <c r="E112" s="176"/>
      <c r="F112" s="176"/>
      <c r="G112" s="176"/>
      <c r="H112" s="176"/>
      <c r="I112" s="176"/>
      <c r="J112" s="176"/>
      <c r="K112" s="174"/>
      <c r="L112" s="216"/>
      <c r="M112" s="211"/>
      <c r="N112" s="212"/>
    </row>
    <row r="113" spans="1:14" ht="15.75" hidden="1" customHeight="1" x14ac:dyDescent="0.25">
      <c r="A113" s="255"/>
      <c r="B113" s="169" t="s">
        <v>14</v>
      </c>
      <c r="C113" s="172"/>
      <c r="D113" s="172"/>
      <c r="E113" s="172"/>
      <c r="F113" s="172"/>
      <c r="G113" s="172"/>
      <c r="H113" s="172"/>
      <c r="I113" s="172"/>
      <c r="J113" s="172"/>
      <c r="K113" s="172"/>
      <c r="L113" s="210"/>
      <c r="M113" s="211"/>
      <c r="N113" s="212"/>
    </row>
    <row r="114" spans="1:14" ht="15" hidden="1" customHeight="1" x14ac:dyDescent="0.25">
      <c r="A114" s="257">
        <v>111</v>
      </c>
      <c r="B114" s="178" t="s">
        <v>15</v>
      </c>
      <c r="C114" s="182"/>
      <c r="D114" s="182"/>
      <c r="E114" s="182"/>
      <c r="F114" s="182"/>
      <c r="G114" s="182"/>
      <c r="H114" s="182"/>
      <c r="I114" s="182"/>
      <c r="J114" s="182"/>
      <c r="K114" s="182">
        <f>+C114+E114+G114+I114</f>
        <v>0</v>
      </c>
      <c r="L114" s="217">
        <f>+D114+F114+H114+J114</f>
        <v>0</v>
      </c>
      <c r="M114" s="213">
        <f t="shared" ref="M114:M120" si="17">+K114+M62</f>
        <v>0</v>
      </c>
      <c r="N114" s="214">
        <f t="shared" ref="N114:N122" si="18">+L114+N63</f>
        <v>0</v>
      </c>
    </row>
    <row r="115" spans="1:14" ht="15" hidden="1" customHeight="1" x14ac:dyDescent="0.25">
      <c r="A115" s="257">
        <v>113</v>
      </c>
      <c r="B115" s="178" t="s">
        <v>146</v>
      </c>
      <c r="C115" s="182"/>
      <c r="D115" s="182"/>
      <c r="E115" s="182"/>
      <c r="F115" s="182"/>
      <c r="G115" s="182"/>
      <c r="H115" s="182"/>
      <c r="I115" s="182"/>
      <c r="J115" s="182"/>
      <c r="K115" s="182">
        <f t="shared" ref="K115:L130" si="19">+C115+E115+G115+I115</f>
        <v>0</v>
      </c>
      <c r="L115" s="217">
        <f t="shared" si="19"/>
        <v>0</v>
      </c>
      <c r="M115" s="213">
        <f t="shared" si="17"/>
        <v>0</v>
      </c>
      <c r="N115" s="214">
        <f t="shared" si="18"/>
        <v>0</v>
      </c>
    </row>
    <row r="116" spans="1:14" ht="15" hidden="1" customHeight="1" x14ac:dyDescent="0.25">
      <c r="A116" s="257">
        <v>122</v>
      </c>
      <c r="B116" s="178" t="s">
        <v>17</v>
      </c>
      <c r="C116" s="182"/>
      <c r="D116" s="182"/>
      <c r="E116" s="182"/>
      <c r="F116" s="182"/>
      <c r="G116" s="182"/>
      <c r="H116" s="182"/>
      <c r="I116" s="182"/>
      <c r="J116" s="182"/>
      <c r="K116" s="182">
        <f t="shared" si="19"/>
        <v>0</v>
      </c>
      <c r="L116" s="217">
        <f t="shared" si="19"/>
        <v>0</v>
      </c>
      <c r="M116" s="213">
        <f t="shared" si="17"/>
        <v>0</v>
      </c>
      <c r="N116" s="214">
        <f t="shared" si="18"/>
        <v>0</v>
      </c>
    </row>
    <row r="117" spans="1:14" ht="15" hidden="1" customHeight="1" x14ac:dyDescent="0.25">
      <c r="A117" s="257">
        <v>163</v>
      </c>
      <c r="B117" s="178" t="s">
        <v>18</v>
      </c>
      <c r="C117" s="182"/>
      <c r="D117" s="182"/>
      <c r="E117" s="182"/>
      <c r="F117" s="182"/>
      <c r="G117" s="182"/>
      <c r="H117" s="182"/>
      <c r="I117" s="182"/>
      <c r="J117" s="182"/>
      <c r="K117" s="182">
        <f t="shared" si="19"/>
        <v>0</v>
      </c>
      <c r="L117" s="217">
        <f t="shared" si="19"/>
        <v>0</v>
      </c>
      <c r="M117" s="213">
        <f t="shared" si="17"/>
        <v>0</v>
      </c>
      <c r="N117" s="214">
        <f t="shared" si="18"/>
        <v>0</v>
      </c>
    </row>
    <row r="118" spans="1:14" ht="15" hidden="1" customHeight="1" x14ac:dyDescent="0.25">
      <c r="A118" s="257">
        <v>169</v>
      </c>
      <c r="B118" s="134" t="s">
        <v>194</v>
      </c>
      <c r="C118" s="182"/>
      <c r="D118" s="182"/>
      <c r="E118" s="182"/>
      <c r="F118" s="182"/>
      <c r="G118" s="182"/>
      <c r="H118" s="182"/>
      <c r="I118" s="182"/>
      <c r="J118" s="182"/>
      <c r="K118" s="182">
        <f t="shared" si="19"/>
        <v>0</v>
      </c>
      <c r="L118" s="217">
        <f t="shared" si="19"/>
        <v>0</v>
      </c>
      <c r="M118" s="213">
        <f t="shared" si="17"/>
        <v>100000</v>
      </c>
      <c r="N118" s="214">
        <f t="shared" si="18"/>
        <v>0</v>
      </c>
    </row>
    <row r="119" spans="1:14" ht="15" hidden="1" customHeight="1" x14ac:dyDescent="0.25">
      <c r="A119" s="257">
        <v>171</v>
      </c>
      <c r="B119" s="178" t="s">
        <v>136</v>
      </c>
      <c r="C119" s="182"/>
      <c r="D119" s="182"/>
      <c r="E119" s="182"/>
      <c r="F119" s="182"/>
      <c r="G119" s="182"/>
      <c r="H119" s="182"/>
      <c r="I119" s="182"/>
      <c r="J119" s="182"/>
      <c r="K119" s="182">
        <f t="shared" si="19"/>
        <v>0</v>
      </c>
      <c r="L119" s="217">
        <f t="shared" si="19"/>
        <v>0</v>
      </c>
      <c r="M119" s="213">
        <f t="shared" si="17"/>
        <v>20000</v>
      </c>
      <c r="N119" s="214">
        <f t="shared" si="18"/>
        <v>0</v>
      </c>
    </row>
    <row r="120" spans="1:14" ht="15" hidden="1" customHeight="1" x14ac:dyDescent="0.25">
      <c r="A120" s="257">
        <v>174</v>
      </c>
      <c r="B120" s="178" t="s">
        <v>19</v>
      </c>
      <c r="C120" s="182"/>
      <c r="D120" s="182"/>
      <c r="E120" s="182"/>
      <c r="F120" s="182"/>
      <c r="G120" s="182"/>
      <c r="H120" s="182"/>
      <c r="I120" s="182"/>
      <c r="J120" s="182"/>
      <c r="K120" s="182">
        <f t="shared" si="19"/>
        <v>0</v>
      </c>
      <c r="L120" s="217">
        <f t="shared" si="19"/>
        <v>0</v>
      </c>
      <c r="M120" s="213">
        <f t="shared" si="17"/>
        <v>50000</v>
      </c>
      <c r="N120" s="214">
        <f t="shared" si="18"/>
        <v>0</v>
      </c>
    </row>
    <row r="121" spans="1:14" ht="15" hidden="1" customHeight="1" x14ac:dyDescent="0.25">
      <c r="A121" s="257">
        <v>197</v>
      </c>
      <c r="B121" s="178" t="s">
        <v>21</v>
      </c>
      <c r="C121" s="182"/>
      <c r="D121" s="182"/>
      <c r="E121" s="182"/>
      <c r="F121" s="182"/>
      <c r="G121" s="182"/>
      <c r="H121" s="182"/>
      <c r="I121" s="182"/>
      <c r="J121" s="182"/>
      <c r="K121" s="182">
        <f t="shared" si="19"/>
        <v>0</v>
      </c>
      <c r="L121" s="217">
        <f t="shared" si="19"/>
        <v>0</v>
      </c>
      <c r="M121" s="213" t="e">
        <f>+K121+#REF!</f>
        <v>#REF!</v>
      </c>
      <c r="N121" s="214">
        <f t="shared" si="18"/>
        <v>0</v>
      </c>
    </row>
    <row r="122" spans="1:14" ht="15" hidden="1" customHeight="1" x14ac:dyDescent="0.25">
      <c r="A122" s="259">
        <v>199</v>
      </c>
      <c r="B122" s="181" t="s">
        <v>22</v>
      </c>
      <c r="C122" s="182"/>
      <c r="D122" s="199"/>
      <c r="E122" s="199"/>
      <c r="F122" s="199"/>
      <c r="G122" s="182"/>
      <c r="H122" s="199"/>
      <c r="I122" s="182"/>
      <c r="J122" s="199"/>
      <c r="K122" s="199">
        <f t="shared" si="19"/>
        <v>0</v>
      </c>
      <c r="L122" s="218">
        <f t="shared" si="19"/>
        <v>0</v>
      </c>
      <c r="M122" s="213">
        <f>+K122+M70</f>
        <v>0</v>
      </c>
      <c r="N122" s="214">
        <f t="shared" si="18"/>
        <v>0</v>
      </c>
    </row>
    <row r="123" spans="1:14" ht="15" hidden="1" customHeight="1" x14ac:dyDescent="0.25">
      <c r="A123" s="259">
        <v>243</v>
      </c>
      <c r="B123" s="134" t="s">
        <v>49</v>
      </c>
      <c r="C123" s="182"/>
      <c r="D123" s="199"/>
      <c r="E123" s="199"/>
      <c r="F123" s="199"/>
      <c r="G123" s="182"/>
      <c r="H123" s="199"/>
      <c r="I123" s="182"/>
      <c r="J123" s="199"/>
      <c r="K123" s="199"/>
      <c r="L123" s="218"/>
      <c r="M123" s="213"/>
      <c r="N123" s="214"/>
    </row>
    <row r="124" spans="1:14" ht="15" hidden="1" customHeight="1" x14ac:dyDescent="0.25">
      <c r="A124" s="257">
        <v>261</v>
      </c>
      <c r="B124" s="178" t="s">
        <v>27</v>
      </c>
      <c r="C124" s="182"/>
      <c r="D124" s="182"/>
      <c r="E124" s="182"/>
      <c r="F124" s="182"/>
      <c r="G124" s="182"/>
      <c r="H124" s="182"/>
      <c r="I124" s="182"/>
      <c r="J124" s="182"/>
      <c r="K124" s="182">
        <f t="shared" si="19"/>
        <v>0</v>
      </c>
      <c r="L124" s="217">
        <f t="shared" si="19"/>
        <v>0</v>
      </c>
      <c r="M124" s="213">
        <f>+K124+M71</f>
        <v>0</v>
      </c>
      <c r="N124" s="214">
        <f t="shared" ref="N124:N135" si="20">+L124+N73</f>
        <v>0</v>
      </c>
    </row>
    <row r="125" spans="1:14" ht="15" hidden="1" customHeight="1" x14ac:dyDescent="0.25">
      <c r="A125" s="257">
        <v>262</v>
      </c>
      <c r="B125" s="178" t="s">
        <v>28</v>
      </c>
      <c r="C125" s="182"/>
      <c r="D125" s="182"/>
      <c r="E125" s="182"/>
      <c r="F125" s="182"/>
      <c r="G125" s="182"/>
      <c r="H125" s="182"/>
      <c r="I125" s="182"/>
      <c r="J125" s="182"/>
      <c r="K125" s="182">
        <f t="shared" si="19"/>
        <v>0</v>
      </c>
      <c r="L125" s="217">
        <f t="shared" si="19"/>
        <v>0</v>
      </c>
      <c r="M125" s="213">
        <f t="shared" ref="M125:M135" si="21">+K125+M73</f>
        <v>0</v>
      </c>
      <c r="N125" s="214">
        <f t="shared" si="20"/>
        <v>0</v>
      </c>
    </row>
    <row r="126" spans="1:14" ht="15" hidden="1" customHeight="1" x14ac:dyDescent="0.25">
      <c r="A126" s="257">
        <v>266</v>
      </c>
      <c r="B126" s="178" t="s">
        <v>29</v>
      </c>
      <c r="C126" s="182"/>
      <c r="D126" s="182"/>
      <c r="E126" s="182"/>
      <c r="F126" s="182"/>
      <c r="G126" s="182"/>
      <c r="H126" s="182"/>
      <c r="I126" s="182"/>
      <c r="J126" s="182"/>
      <c r="K126" s="182">
        <f t="shared" si="19"/>
        <v>0</v>
      </c>
      <c r="L126" s="217">
        <f t="shared" si="19"/>
        <v>0</v>
      </c>
      <c r="M126" s="213">
        <f t="shared" si="21"/>
        <v>17000</v>
      </c>
      <c r="N126" s="214">
        <f t="shared" si="20"/>
        <v>0</v>
      </c>
    </row>
    <row r="127" spans="1:14" ht="15" hidden="1" customHeight="1" x14ac:dyDescent="0.25">
      <c r="A127" s="257">
        <v>267</v>
      </c>
      <c r="B127" s="178" t="s">
        <v>30</v>
      </c>
      <c r="C127" s="182"/>
      <c r="D127" s="182"/>
      <c r="E127" s="182"/>
      <c r="F127" s="182"/>
      <c r="G127" s="182"/>
      <c r="H127" s="182"/>
      <c r="I127" s="182"/>
      <c r="J127" s="182"/>
      <c r="K127" s="182">
        <f t="shared" si="19"/>
        <v>0</v>
      </c>
      <c r="L127" s="217">
        <f t="shared" si="19"/>
        <v>0</v>
      </c>
      <c r="M127" s="213">
        <f t="shared" si="21"/>
        <v>0</v>
      </c>
      <c r="N127" s="214">
        <f t="shared" si="20"/>
        <v>0</v>
      </c>
    </row>
    <row r="128" spans="1:14" ht="15" hidden="1" customHeight="1" x14ac:dyDescent="0.25">
      <c r="A128" s="257">
        <v>268</v>
      </c>
      <c r="B128" s="178" t="s">
        <v>31</v>
      </c>
      <c r="C128" s="182"/>
      <c r="D128" s="182"/>
      <c r="E128" s="182"/>
      <c r="F128" s="182"/>
      <c r="G128" s="182"/>
      <c r="H128" s="182"/>
      <c r="I128" s="182"/>
      <c r="J128" s="182"/>
      <c r="K128" s="182">
        <f t="shared" si="19"/>
        <v>0</v>
      </c>
      <c r="L128" s="217">
        <f t="shared" si="19"/>
        <v>0</v>
      </c>
      <c r="M128" s="213">
        <f t="shared" si="21"/>
        <v>180000</v>
      </c>
      <c r="N128" s="214">
        <f t="shared" si="20"/>
        <v>0</v>
      </c>
    </row>
    <row r="129" spans="1:14" ht="15" hidden="1" customHeight="1" x14ac:dyDescent="0.25">
      <c r="A129" s="257">
        <v>269</v>
      </c>
      <c r="B129" s="178" t="s">
        <v>32</v>
      </c>
      <c r="C129" s="182"/>
      <c r="D129" s="182"/>
      <c r="E129" s="182"/>
      <c r="F129" s="182"/>
      <c r="G129" s="182"/>
      <c r="H129" s="182"/>
      <c r="I129" s="182"/>
      <c r="J129" s="182"/>
      <c r="K129" s="182">
        <f t="shared" si="19"/>
        <v>0</v>
      </c>
      <c r="L129" s="217">
        <f t="shared" si="19"/>
        <v>0</v>
      </c>
      <c r="M129" s="213">
        <f t="shared" si="21"/>
        <v>0</v>
      </c>
      <c r="N129" s="214">
        <f t="shared" si="20"/>
        <v>0</v>
      </c>
    </row>
    <row r="130" spans="1:14" ht="15" hidden="1" customHeight="1" x14ac:dyDescent="0.25">
      <c r="A130" s="257">
        <v>292</v>
      </c>
      <c r="B130" s="178" t="s">
        <v>34</v>
      </c>
      <c r="C130" s="182"/>
      <c r="D130" s="182"/>
      <c r="E130" s="182"/>
      <c r="F130" s="182"/>
      <c r="G130" s="182"/>
      <c r="H130" s="182"/>
      <c r="I130" s="182"/>
      <c r="J130" s="182"/>
      <c r="K130" s="182">
        <f t="shared" si="19"/>
        <v>0</v>
      </c>
      <c r="L130" s="217">
        <f t="shared" si="19"/>
        <v>0</v>
      </c>
      <c r="M130" s="213">
        <f t="shared" si="21"/>
        <v>10000</v>
      </c>
      <c r="N130" s="214">
        <f t="shared" si="20"/>
        <v>0</v>
      </c>
    </row>
    <row r="131" spans="1:14" ht="15" hidden="1" customHeight="1" x14ac:dyDescent="0.25">
      <c r="A131" s="257">
        <v>295</v>
      </c>
      <c r="B131" s="178" t="s">
        <v>35</v>
      </c>
      <c r="C131" s="182"/>
      <c r="D131" s="182"/>
      <c r="E131" s="182"/>
      <c r="F131" s="182"/>
      <c r="G131" s="182"/>
      <c r="H131" s="182"/>
      <c r="I131" s="182"/>
      <c r="J131" s="182"/>
      <c r="K131" s="182">
        <f t="shared" ref="K131:L135" si="22">+C131+E131+G131+I131</f>
        <v>0</v>
      </c>
      <c r="L131" s="217">
        <f t="shared" si="22"/>
        <v>0</v>
      </c>
      <c r="M131" s="213">
        <f t="shared" si="21"/>
        <v>0</v>
      </c>
      <c r="N131" s="214">
        <f t="shared" si="20"/>
        <v>0</v>
      </c>
    </row>
    <row r="132" spans="1:14" ht="15" hidden="1" customHeight="1" x14ac:dyDescent="0.25">
      <c r="A132" s="257">
        <v>297</v>
      </c>
      <c r="B132" s="178" t="s">
        <v>36</v>
      </c>
      <c r="C132" s="182"/>
      <c r="D132" s="182"/>
      <c r="E132" s="182"/>
      <c r="F132" s="182"/>
      <c r="G132" s="182"/>
      <c r="H132" s="182"/>
      <c r="I132" s="182"/>
      <c r="J132" s="182"/>
      <c r="K132" s="182">
        <f t="shared" si="22"/>
        <v>0</v>
      </c>
      <c r="L132" s="217">
        <f t="shared" si="22"/>
        <v>0</v>
      </c>
      <c r="M132" s="213">
        <f t="shared" si="21"/>
        <v>0</v>
      </c>
      <c r="N132" s="214">
        <f t="shared" si="20"/>
        <v>0</v>
      </c>
    </row>
    <row r="133" spans="1:14" ht="15" hidden="1" customHeight="1" x14ac:dyDescent="0.25">
      <c r="A133" s="257">
        <v>298</v>
      </c>
      <c r="B133" s="181" t="s">
        <v>37</v>
      </c>
      <c r="C133" s="182"/>
      <c r="D133" s="182"/>
      <c r="E133" s="182"/>
      <c r="F133" s="182"/>
      <c r="G133" s="182"/>
      <c r="H133" s="182"/>
      <c r="I133" s="182"/>
      <c r="J133" s="182"/>
      <c r="K133" s="182">
        <f t="shared" si="22"/>
        <v>0</v>
      </c>
      <c r="L133" s="217">
        <f t="shared" si="22"/>
        <v>0</v>
      </c>
      <c r="M133" s="213">
        <f t="shared" si="21"/>
        <v>35000</v>
      </c>
      <c r="N133" s="214">
        <f t="shared" si="20"/>
        <v>0</v>
      </c>
    </row>
    <row r="134" spans="1:14" ht="15" hidden="1" customHeight="1" x14ac:dyDescent="0.25">
      <c r="A134" s="257">
        <v>299</v>
      </c>
      <c r="B134" s="181" t="s">
        <v>38</v>
      </c>
      <c r="C134" s="182"/>
      <c r="D134" s="199"/>
      <c r="E134" s="199"/>
      <c r="F134" s="199"/>
      <c r="G134" s="182"/>
      <c r="H134" s="199"/>
      <c r="I134" s="182"/>
      <c r="J134" s="199"/>
      <c r="K134" s="182">
        <f>+C134+E134+G134+I134</f>
        <v>0</v>
      </c>
      <c r="L134" s="217">
        <f>+D134+F134+H134+J134</f>
        <v>0</v>
      </c>
      <c r="M134" s="213">
        <f t="shared" si="21"/>
        <v>400000</v>
      </c>
      <c r="N134" s="214">
        <f t="shared" si="20"/>
        <v>0</v>
      </c>
    </row>
    <row r="135" spans="1:14" ht="15.75" hidden="1" customHeight="1" thickBot="1" x14ac:dyDescent="0.3">
      <c r="A135" s="260">
        <v>323</v>
      </c>
      <c r="B135" s="219" t="s">
        <v>139</v>
      </c>
      <c r="C135" s="199"/>
      <c r="D135" s="199"/>
      <c r="E135" s="199"/>
      <c r="F135" s="199"/>
      <c r="G135" s="199"/>
      <c r="H135" s="199"/>
      <c r="I135" s="199"/>
      <c r="J135" s="199"/>
      <c r="K135" s="199">
        <f t="shared" si="22"/>
        <v>0</v>
      </c>
      <c r="L135" s="218">
        <f t="shared" si="22"/>
        <v>0</v>
      </c>
      <c r="M135" s="220">
        <f t="shared" si="21"/>
        <v>300000</v>
      </c>
      <c r="N135" s="221">
        <f t="shared" si="20"/>
        <v>0</v>
      </c>
    </row>
    <row r="136" spans="1:14" ht="16.5" hidden="1" customHeight="1" thickBot="1" x14ac:dyDescent="0.3">
      <c r="A136" s="222"/>
      <c r="B136" s="223" t="s">
        <v>51</v>
      </c>
      <c r="C136" s="224">
        <f t="shared" ref="C136:N136" si="23">SUM(C114:C135)</f>
        <v>0</v>
      </c>
      <c r="D136" s="224">
        <f t="shared" si="23"/>
        <v>0</v>
      </c>
      <c r="E136" s="224">
        <f t="shared" si="23"/>
        <v>0</v>
      </c>
      <c r="F136" s="224">
        <f t="shared" si="23"/>
        <v>0</v>
      </c>
      <c r="G136" s="224">
        <f t="shared" si="23"/>
        <v>0</v>
      </c>
      <c r="H136" s="224">
        <f t="shared" si="23"/>
        <v>0</v>
      </c>
      <c r="I136" s="224">
        <f t="shared" si="23"/>
        <v>0</v>
      </c>
      <c r="J136" s="224">
        <f t="shared" si="23"/>
        <v>0</v>
      </c>
      <c r="K136" s="224">
        <f t="shared" si="23"/>
        <v>0</v>
      </c>
      <c r="L136" s="225">
        <f t="shared" si="23"/>
        <v>0</v>
      </c>
      <c r="M136" s="225" t="e">
        <f t="shared" si="23"/>
        <v>#REF!</v>
      </c>
      <c r="N136" s="226">
        <f t="shared" si="23"/>
        <v>0</v>
      </c>
    </row>
    <row r="137" spans="1:14" ht="16.5" hidden="1" customHeight="1" thickBot="1" x14ac:dyDescent="0.3">
      <c r="A137" s="191"/>
      <c r="B137" s="188" t="s">
        <v>52</v>
      </c>
      <c r="C137" s="193">
        <f t="shared" ref="C137:N137" si="24">+C136+C111</f>
        <v>0</v>
      </c>
      <c r="D137" s="193">
        <f t="shared" si="24"/>
        <v>0</v>
      </c>
      <c r="E137" s="193">
        <f t="shared" si="24"/>
        <v>0</v>
      </c>
      <c r="F137" s="193">
        <f t="shared" si="24"/>
        <v>0</v>
      </c>
      <c r="G137" s="193">
        <f t="shared" si="24"/>
        <v>0</v>
      </c>
      <c r="H137" s="193">
        <f t="shared" si="24"/>
        <v>0</v>
      </c>
      <c r="I137" s="193">
        <f t="shared" si="24"/>
        <v>0</v>
      </c>
      <c r="J137" s="193">
        <f t="shared" si="24"/>
        <v>0</v>
      </c>
      <c r="K137" s="193">
        <f t="shared" si="24"/>
        <v>0</v>
      </c>
      <c r="L137" s="227">
        <f t="shared" si="24"/>
        <v>0</v>
      </c>
      <c r="M137" s="227" t="e">
        <f t="shared" si="24"/>
        <v>#REF!</v>
      </c>
      <c r="N137" s="228">
        <f t="shared" si="24"/>
        <v>3830190.31</v>
      </c>
    </row>
    <row r="138" spans="1:14" ht="15.75" hidden="1" x14ac:dyDescent="0.3">
      <c r="A138" s="19"/>
      <c r="B138" s="106"/>
      <c r="C138" s="107"/>
      <c r="D138" s="107"/>
      <c r="E138" s="107"/>
      <c r="F138" s="107"/>
      <c r="G138" s="107"/>
      <c r="H138" s="107"/>
      <c r="I138" s="107"/>
      <c r="J138" s="107"/>
      <c r="K138" s="107"/>
      <c r="L138" s="107"/>
      <c r="M138" s="105"/>
      <c r="N138" s="105"/>
    </row>
    <row r="139" spans="1:14" ht="15.75" x14ac:dyDescent="0.3">
      <c r="A139" s="19"/>
      <c r="B139" s="106"/>
      <c r="C139" s="107"/>
      <c r="D139" s="107"/>
      <c r="E139" s="107"/>
      <c r="F139" s="107"/>
      <c r="G139" s="107"/>
      <c r="H139" s="107"/>
      <c r="I139" s="107"/>
      <c r="J139" s="107"/>
      <c r="K139" s="107"/>
      <c r="L139" s="107"/>
    </row>
    <row r="140" spans="1:14" ht="15.75" x14ac:dyDescent="0.3">
      <c r="A140" s="19"/>
      <c r="B140" s="106"/>
      <c r="C140" s="107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4" ht="15.75" x14ac:dyDescent="0.3">
      <c r="A141" s="19"/>
      <c r="B141" s="106"/>
      <c r="C141" s="107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4" ht="15.75" x14ac:dyDescent="0.3">
      <c r="A142" s="19"/>
      <c r="B142" s="106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4" ht="15.75" x14ac:dyDescent="0.3">
      <c r="A143" s="19"/>
      <c r="B143" s="106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4" ht="15.75" x14ac:dyDescent="0.3">
      <c r="A144" s="19"/>
      <c r="B144" s="106"/>
      <c r="C144" s="107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ht="15.75" x14ac:dyDescent="0.3">
      <c r="A145" s="19"/>
      <c r="B145" s="106"/>
      <c r="C145" s="107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ht="15.75" x14ac:dyDescent="0.3">
      <c r="A146" s="19"/>
      <c r="B146" s="106"/>
      <c r="C146" s="107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t="15.75" x14ac:dyDescent="0.3">
      <c r="A147" s="19"/>
      <c r="B147" s="106"/>
      <c r="C147" s="107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t="15.75" x14ac:dyDescent="0.3">
      <c r="A148" s="19"/>
      <c r="B148" s="106"/>
      <c r="C148" s="107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t="15.75" x14ac:dyDescent="0.3">
      <c r="A149" s="19"/>
      <c r="B149" s="106"/>
      <c r="C149" s="107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t="15.75" x14ac:dyDescent="0.3">
      <c r="A150" s="19"/>
      <c r="B150" s="106"/>
      <c r="C150" s="107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t="15.75" x14ac:dyDescent="0.3">
      <c r="A151" s="19"/>
      <c r="B151" s="106"/>
      <c r="C151" s="107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t="15.75" x14ac:dyDescent="0.3">
      <c r="A152" s="19"/>
      <c r="B152" s="106"/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t="15.75" x14ac:dyDescent="0.3">
      <c r="A153" s="19"/>
      <c r="B153" s="106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t="15.75" x14ac:dyDescent="0.3">
      <c r="A154" s="19"/>
      <c r="B154" s="106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t="15.75" x14ac:dyDescent="0.3">
      <c r="A155" s="19"/>
      <c r="B155" s="106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t="15.75" x14ac:dyDescent="0.3">
      <c r="A156" s="19"/>
      <c r="B156" s="106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t="15.75" hidden="1" x14ac:dyDescent="0.3">
      <c r="A157" s="19"/>
      <c r="B157" s="106"/>
      <c r="C157" s="107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ht="15.75" hidden="1" x14ac:dyDescent="0.3">
      <c r="A158" s="19"/>
      <c r="B158" s="106"/>
      <c r="C158" s="107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ht="15.75" hidden="1" x14ac:dyDescent="0.3">
      <c r="A159" s="19"/>
      <c r="B159" s="106"/>
      <c r="C159" s="107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ht="15.75" hidden="1" x14ac:dyDescent="0.3">
      <c r="A160" s="19"/>
      <c r="B160" s="106"/>
      <c r="C160" s="107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0" hidden="1" x14ac:dyDescent="0.25">
      <c r="B161" s="22" t="s">
        <v>172</v>
      </c>
      <c r="I161" s="19"/>
      <c r="J161" s="19"/>
    </row>
    <row r="162" spans="1:10" ht="15.75" hidden="1" x14ac:dyDescent="0.3">
      <c r="A162" s="135" t="s">
        <v>4</v>
      </c>
      <c r="B162" s="135" t="s">
        <v>5</v>
      </c>
      <c r="C162" s="305" t="s">
        <v>50</v>
      </c>
      <c r="D162" s="305"/>
      <c r="I162" s="19"/>
      <c r="J162" s="19"/>
    </row>
    <row r="163" spans="1:10" ht="15.75" hidden="1" x14ac:dyDescent="0.3">
      <c r="A163" s="135"/>
      <c r="B163" s="5"/>
      <c r="C163" s="135" t="s">
        <v>11</v>
      </c>
      <c r="D163" s="135" t="s">
        <v>12</v>
      </c>
      <c r="I163" s="19"/>
      <c r="J163" s="19"/>
    </row>
    <row r="164" spans="1:10" ht="15.75" hidden="1" x14ac:dyDescent="0.3">
      <c r="A164" s="113" t="s">
        <v>124</v>
      </c>
      <c r="B164" s="5" t="s">
        <v>13</v>
      </c>
      <c r="C164" s="8">
        <f>+K21+K60+K111</f>
        <v>3985581.27</v>
      </c>
      <c r="D164" s="8">
        <f>+L21+L60+L111</f>
        <v>3830190.31</v>
      </c>
      <c r="E164" s="23"/>
      <c r="F164" s="24"/>
      <c r="I164" s="19"/>
      <c r="J164" s="19"/>
    </row>
    <row r="165" spans="1:10" ht="15.75" hidden="1" x14ac:dyDescent="0.3">
      <c r="A165" s="114"/>
      <c r="B165" s="5"/>
      <c r="C165" s="25"/>
      <c r="D165" s="26"/>
      <c r="E165" s="27"/>
      <c r="F165" s="27"/>
      <c r="G165" s="23"/>
      <c r="I165" s="19"/>
      <c r="J165" s="19"/>
    </row>
    <row r="166" spans="1:10" ht="15.75" hidden="1" x14ac:dyDescent="0.3">
      <c r="A166" s="114"/>
      <c r="B166" s="5" t="s">
        <v>145</v>
      </c>
      <c r="C166" s="8"/>
      <c r="D166" s="8"/>
      <c r="E166" s="28"/>
      <c r="F166" s="28"/>
      <c r="I166" s="19"/>
      <c r="J166" s="19"/>
    </row>
    <row r="167" spans="1:10" hidden="1" x14ac:dyDescent="0.25">
      <c r="A167" s="115">
        <v>111</v>
      </c>
      <c r="B167" s="13" t="s">
        <v>15</v>
      </c>
      <c r="C167" s="21">
        <f t="shared" ref="C167:D173" si="25">+K24+K63+K114</f>
        <v>0</v>
      </c>
      <c r="D167" s="21">
        <f t="shared" si="25"/>
        <v>0</v>
      </c>
      <c r="E167" s="23"/>
      <c r="F167" s="24"/>
      <c r="I167" s="19"/>
      <c r="J167" s="19"/>
    </row>
    <row r="168" spans="1:10" hidden="1" x14ac:dyDescent="0.25">
      <c r="A168" s="115">
        <v>113</v>
      </c>
      <c r="B168" s="13" t="s">
        <v>16</v>
      </c>
      <c r="C168" s="21">
        <f t="shared" si="25"/>
        <v>0</v>
      </c>
      <c r="D168" s="21">
        <f t="shared" si="25"/>
        <v>0</v>
      </c>
      <c r="E168" s="23"/>
      <c r="F168" s="24"/>
      <c r="I168" s="19"/>
      <c r="J168" s="19"/>
    </row>
    <row r="169" spans="1:10" hidden="1" x14ac:dyDescent="0.25">
      <c r="A169" s="115">
        <v>122</v>
      </c>
      <c r="B169" s="13" t="s">
        <v>17</v>
      </c>
      <c r="C169" s="21">
        <f t="shared" si="25"/>
        <v>0</v>
      </c>
      <c r="D169" s="21">
        <f t="shared" si="25"/>
        <v>0</v>
      </c>
      <c r="E169" s="23"/>
      <c r="F169" s="24"/>
      <c r="I169" s="19"/>
      <c r="J169" s="19"/>
    </row>
    <row r="170" spans="1:10" hidden="1" x14ac:dyDescent="0.25">
      <c r="A170" s="115">
        <v>163</v>
      </c>
      <c r="B170" s="13" t="s">
        <v>18</v>
      </c>
      <c r="C170" s="21">
        <f t="shared" si="25"/>
        <v>100000</v>
      </c>
      <c r="D170" s="21">
        <f t="shared" si="25"/>
        <v>0</v>
      </c>
      <c r="E170" s="23"/>
      <c r="F170" s="24"/>
    </row>
    <row r="171" spans="1:10" hidden="1" x14ac:dyDescent="0.25">
      <c r="A171" s="115">
        <v>169</v>
      </c>
      <c r="B171" s="13" t="s">
        <v>135</v>
      </c>
      <c r="C171" s="21">
        <f t="shared" si="25"/>
        <v>20000</v>
      </c>
      <c r="D171" s="21">
        <f t="shared" si="25"/>
        <v>0</v>
      </c>
      <c r="E171" s="23"/>
      <c r="F171" s="24"/>
    </row>
    <row r="172" spans="1:10" hidden="1" x14ac:dyDescent="0.25">
      <c r="A172" s="115">
        <v>171</v>
      </c>
      <c r="B172" s="13" t="s">
        <v>136</v>
      </c>
      <c r="C172" s="21">
        <f t="shared" si="25"/>
        <v>50000</v>
      </c>
      <c r="D172" s="21">
        <f t="shared" si="25"/>
        <v>0</v>
      </c>
      <c r="E172" s="23"/>
      <c r="F172" s="24"/>
    </row>
    <row r="173" spans="1:10" hidden="1" x14ac:dyDescent="0.25">
      <c r="A173" s="115">
        <v>174</v>
      </c>
      <c r="B173" s="13" t="s">
        <v>19</v>
      </c>
      <c r="C173" s="21">
        <f t="shared" si="25"/>
        <v>53344.25</v>
      </c>
      <c r="D173" s="21">
        <f t="shared" si="25"/>
        <v>0</v>
      </c>
      <c r="E173" s="23"/>
      <c r="F173" s="24"/>
    </row>
    <row r="174" spans="1:10" hidden="1" x14ac:dyDescent="0.25">
      <c r="A174" s="115">
        <v>182</v>
      </c>
      <c r="B174" s="13" t="s">
        <v>20</v>
      </c>
      <c r="C174" s="21" t="e">
        <f>+#REF!+#REF!+#REF!</f>
        <v>#REF!</v>
      </c>
      <c r="D174" s="21" t="e">
        <f>+#REF!+#REF!+#REF!</f>
        <v>#REF!</v>
      </c>
      <c r="E174" s="23"/>
      <c r="F174" s="24"/>
    </row>
    <row r="175" spans="1:10" hidden="1" x14ac:dyDescent="0.25">
      <c r="A175" s="115">
        <v>197</v>
      </c>
      <c r="B175" s="13" t="s">
        <v>21</v>
      </c>
      <c r="C175" s="21">
        <f>+K31+K70+K121</f>
        <v>0</v>
      </c>
      <c r="D175" s="21">
        <f>+L31+L70+L121</f>
        <v>0</v>
      </c>
      <c r="E175" s="23"/>
      <c r="F175" s="24"/>
    </row>
    <row r="176" spans="1:10" hidden="1" x14ac:dyDescent="0.25">
      <c r="A176" s="115">
        <v>199</v>
      </c>
      <c r="B176" s="13" t="s">
        <v>22</v>
      </c>
      <c r="C176" s="21">
        <f>+K32+K71+K122</f>
        <v>0</v>
      </c>
      <c r="D176" s="21">
        <f>+L32+L71+L122</f>
        <v>0</v>
      </c>
      <c r="E176" s="23"/>
      <c r="F176" s="24"/>
    </row>
    <row r="177" spans="1:7" hidden="1" x14ac:dyDescent="0.25">
      <c r="A177" s="115">
        <v>261</v>
      </c>
      <c r="B177" s="13" t="s">
        <v>27</v>
      </c>
      <c r="C177" s="21">
        <f t="shared" ref="C177:D188" si="26">+K34+K73+K124</f>
        <v>0</v>
      </c>
      <c r="D177" s="21">
        <f t="shared" si="26"/>
        <v>0</v>
      </c>
      <c r="E177" s="23"/>
      <c r="F177" s="24"/>
    </row>
    <row r="178" spans="1:7" hidden="1" x14ac:dyDescent="0.25">
      <c r="A178" s="115">
        <v>262</v>
      </c>
      <c r="B178" s="13" t="s">
        <v>28</v>
      </c>
      <c r="C178" s="21">
        <f t="shared" si="26"/>
        <v>17000</v>
      </c>
      <c r="D178" s="21">
        <f t="shared" si="26"/>
        <v>0</v>
      </c>
      <c r="E178" s="23"/>
      <c r="F178" s="24"/>
    </row>
    <row r="179" spans="1:7" hidden="1" x14ac:dyDescent="0.25">
      <c r="A179" s="115">
        <v>266</v>
      </c>
      <c r="B179" s="13" t="s">
        <v>29</v>
      </c>
      <c r="C179" s="21">
        <f t="shared" si="26"/>
        <v>0</v>
      </c>
      <c r="D179" s="21">
        <f t="shared" si="26"/>
        <v>0</v>
      </c>
      <c r="E179" s="23"/>
      <c r="F179" s="24"/>
    </row>
    <row r="180" spans="1:7" hidden="1" x14ac:dyDescent="0.25">
      <c r="A180" s="115">
        <v>267</v>
      </c>
      <c r="B180" s="13" t="s">
        <v>30</v>
      </c>
      <c r="C180" s="21">
        <f t="shared" si="26"/>
        <v>180000</v>
      </c>
      <c r="D180" s="21">
        <f t="shared" si="26"/>
        <v>0</v>
      </c>
      <c r="E180" s="23"/>
      <c r="F180" s="24"/>
    </row>
    <row r="181" spans="1:7" hidden="1" x14ac:dyDescent="0.25">
      <c r="A181" s="115">
        <v>268</v>
      </c>
      <c r="B181" s="13" t="s">
        <v>31</v>
      </c>
      <c r="C181" s="21">
        <f t="shared" si="26"/>
        <v>0</v>
      </c>
      <c r="D181" s="21">
        <f t="shared" si="26"/>
        <v>0</v>
      </c>
      <c r="E181" s="23"/>
      <c r="F181" s="24"/>
    </row>
    <row r="182" spans="1:7" hidden="1" x14ac:dyDescent="0.25">
      <c r="A182" s="115">
        <v>269</v>
      </c>
      <c r="B182" s="13" t="s">
        <v>32</v>
      </c>
      <c r="C182" s="21">
        <f t="shared" si="26"/>
        <v>10000</v>
      </c>
      <c r="D182" s="21">
        <f t="shared" si="26"/>
        <v>0</v>
      </c>
      <c r="E182" s="23"/>
      <c r="F182" s="24"/>
    </row>
    <row r="183" spans="1:7" hidden="1" x14ac:dyDescent="0.25">
      <c r="A183" s="115">
        <v>292</v>
      </c>
      <c r="B183" s="13" t="s">
        <v>34</v>
      </c>
      <c r="C183" s="21">
        <f t="shared" si="26"/>
        <v>0</v>
      </c>
      <c r="D183" s="21">
        <f t="shared" si="26"/>
        <v>0</v>
      </c>
      <c r="E183" s="23"/>
      <c r="F183" s="24"/>
    </row>
    <row r="184" spans="1:7" hidden="1" x14ac:dyDescent="0.25">
      <c r="A184" s="115">
        <v>295</v>
      </c>
      <c r="B184" s="13" t="s">
        <v>35</v>
      </c>
      <c r="C184" s="21">
        <f t="shared" si="26"/>
        <v>0</v>
      </c>
      <c r="D184" s="21">
        <f t="shared" si="26"/>
        <v>0</v>
      </c>
      <c r="E184" s="23"/>
      <c r="F184" s="24"/>
      <c r="G184" s="32"/>
    </row>
    <row r="185" spans="1:7" hidden="1" x14ac:dyDescent="0.25">
      <c r="A185" s="115">
        <v>297</v>
      </c>
      <c r="B185" s="13" t="s">
        <v>36</v>
      </c>
      <c r="C185" s="21">
        <f t="shared" si="26"/>
        <v>35000</v>
      </c>
      <c r="D185" s="21">
        <f t="shared" si="26"/>
        <v>0</v>
      </c>
      <c r="E185" s="23"/>
      <c r="F185" s="24"/>
    </row>
    <row r="186" spans="1:7" hidden="1" x14ac:dyDescent="0.25">
      <c r="A186" s="115">
        <v>298</v>
      </c>
      <c r="B186" s="13" t="s">
        <v>37</v>
      </c>
      <c r="C186" s="21">
        <f t="shared" si="26"/>
        <v>400000</v>
      </c>
      <c r="D186" s="21">
        <f t="shared" si="26"/>
        <v>0</v>
      </c>
      <c r="E186" s="23"/>
      <c r="F186" s="24"/>
    </row>
    <row r="187" spans="1:7" hidden="1" x14ac:dyDescent="0.25">
      <c r="A187" s="115">
        <v>299</v>
      </c>
      <c r="B187" s="13" t="s">
        <v>38</v>
      </c>
      <c r="C187" s="21">
        <f t="shared" si="26"/>
        <v>300000</v>
      </c>
      <c r="D187" s="21">
        <f t="shared" si="26"/>
        <v>0</v>
      </c>
      <c r="E187" s="23"/>
      <c r="F187" s="24"/>
    </row>
    <row r="188" spans="1:7" hidden="1" x14ac:dyDescent="0.25">
      <c r="A188" s="115">
        <v>323</v>
      </c>
      <c r="B188" s="13" t="s">
        <v>40</v>
      </c>
      <c r="C188" s="21">
        <f t="shared" si="26"/>
        <v>0</v>
      </c>
      <c r="D188" s="21">
        <f t="shared" si="26"/>
        <v>0</v>
      </c>
      <c r="E188" s="23"/>
      <c r="F188" s="24"/>
    </row>
    <row r="189" spans="1:7" ht="15.75" hidden="1" x14ac:dyDescent="0.3">
      <c r="A189" s="18"/>
      <c r="B189" s="5" t="s">
        <v>51</v>
      </c>
      <c r="C189" s="8" t="e">
        <f>SUM(C167:C188)</f>
        <v>#REF!</v>
      </c>
      <c r="D189" s="8" t="e">
        <f>SUM(D167:D188)</f>
        <v>#REF!</v>
      </c>
    </row>
    <row r="190" spans="1:7" ht="15.75" hidden="1" x14ac:dyDescent="0.3">
      <c r="A190" s="18"/>
      <c r="B190" s="5" t="s">
        <v>52</v>
      </c>
      <c r="C190" s="8" t="e">
        <f>+C189+C164</f>
        <v>#REF!</v>
      </c>
      <c r="D190" s="8" t="e">
        <f>D189+D164</f>
        <v>#REF!</v>
      </c>
      <c r="E190" s="23"/>
      <c r="F190" s="23"/>
      <c r="G190" s="23"/>
    </row>
    <row r="191" spans="1:7" hidden="1" x14ac:dyDescent="0.25">
      <c r="A191" s="19"/>
    </row>
    <row r="192" spans="1:7" hidden="1" x14ac:dyDescent="0.25">
      <c r="A192" s="19"/>
    </row>
    <row r="193" spans="1:12" ht="15.75" hidden="1" x14ac:dyDescent="0.3">
      <c r="A193" s="19"/>
      <c r="B193" s="243"/>
      <c r="C193" s="36"/>
      <c r="D193" s="37"/>
    </row>
    <row r="194" spans="1:12" ht="15.75" hidden="1" x14ac:dyDescent="0.3">
      <c r="B194" s="243"/>
      <c r="C194" s="36"/>
      <c r="D194" s="37"/>
    </row>
    <row r="195" spans="1:12" ht="15.75" hidden="1" x14ac:dyDescent="0.3">
      <c r="B195" s="243"/>
      <c r="C195" s="36"/>
      <c r="D195" s="37"/>
    </row>
    <row r="196" spans="1:12" ht="15.75" hidden="1" x14ac:dyDescent="0.3">
      <c r="B196" s="243"/>
      <c r="C196" s="36"/>
      <c r="D196" s="37"/>
    </row>
    <row r="197" spans="1:12" ht="15.75" x14ac:dyDescent="0.3">
      <c r="B197" s="243"/>
      <c r="C197" s="36"/>
      <c r="D197" s="37"/>
    </row>
    <row r="198" spans="1:12" ht="15.75" x14ac:dyDescent="0.3">
      <c r="B198" s="243"/>
      <c r="C198" s="36"/>
      <c r="D198" s="37"/>
    </row>
    <row r="199" spans="1:12" x14ac:dyDescent="0.25">
      <c r="B199" s="22"/>
      <c r="C199" s="38"/>
      <c r="D199" s="35"/>
    </row>
    <row r="203" spans="1:12" x14ac:dyDescent="0.25">
      <c r="B203" s="39" t="s">
        <v>53</v>
      </c>
      <c r="D203" s="105" t="s">
        <v>54</v>
      </c>
      <c r="E203" s="105"/>
      <c r="F203" s="105"/>
      <c r="G203" s="22" t="s">
        <v>55</v>
      </c>
      <c r="I203" t="s">
        <v>59</v>
      </c>
    </row>
    <row r="204" spans="1:12" x14ac:dyDescent="0.25">
      <c r="D204" s="306" t="s">
        <v>56</v>
      </c>
      <c r="E204" s="306"/>
      <c r="F204" s="306"/>
      <c r="G204" s="22"/>
      <c r="H204" s="22"/>
      <c r="I204" s="22" t="s">
        <v>149</v>
      </c>
      <c r="J204" s="22"/>
      <c r="K204" s="22"/>
      <c r="L204" s="22"/>
    </row>
    <row r="205" spans="1:12" x14ac:dyDescent="0.25">
      <c r="D205" s="306" t="s">
        <v>57</v>
      </c>
      <c r="E205" s="306"/>
      <c r="F205" s="306"/>
      <c r="G205" s="22"/>
      <c r="H205" s="22"/>
      <c r="I205" s="22" t="s">
        <v>150</v>
      </c>
      <c r="J205" s="22"/>
      <c r="K205" s="22"/>
      <c r="L205" s="22"/>
    </row>
    <row r="206" spans="1:12" x14ac:dyDescent="0.25">
      <c r="D206" s="40"/>
      <c r="E206" s="40"/>
      <c r="H206" s="22"/>
      <c r="I206" s="22"/>
      <c r="J206" s="22"/>
    </row>
    <row r="207" spans="1:12" x14ac:dyDescent="0.25">
      <c r="B207" s="39" t="s">
        <v>58</v>
      </c>
      <c r="D207" s="22" t="s">
        <v>195</v>
      </c>
      <c r="H207" s="41"/>
      <c r="I207" s="41"/>
      <c r="J207" s="41"/>
      <c r="K207" s="307"/>
      <c r="L207" s="307"/>
    </row>
  </sheetData>
  <mergeCells count="31">
    <mergeCell ref="K8:L8"/>
    <mergeCell ref="A10:L10"/>
    <mergeCell ref="A11:L11"/>
    <mergeCell ref="A12:L12"/>
    <mergeCell ref="A14:L14"/>
    <mergeCell ref="N15:O15"/>
    <mergeCell ref="P15:Q15"/>
    <mergeCell ref="R15:S15"/>
    <mergeCell ref="A53:L53"/>
    <mergeCell ref="C54:D54"/>
    <mergeCell ref="E54:F54"/>
    <mergeCell ref="G54:H54"/>
    <mergeCell ref="I54:J54"/>
    <mergeCell ref="K54:L54"/>
    <mergeCell ref="M54:N54"/>
    <mergeCell ref="C15:D15"/>
    <mergeCell ref="E15:F15"/>
    <mergeCell ref="G15:H15"/>
    <mergeCell ref="I15:J15"/>
    <mergeCell ref="K15:L15"/>
    <mergeCell ref="A104:L104"/>
    <mergeCell ref="C105:D105"/>
    <mergeCell ref="E105:F105"/>
    <mergeCell ref="G105:H105"/>
    <mergeCell ref="I105:J105"/>
    <mergeCell ref="K105:L105"/>
    <mergeCell ref="M105:N105"/>
    <mergeCell ref="C162:D162"/>
    <mergeCell ref="D204:F204"/>
    <mergeCell ref="D205:F205"/>
    <mergeCell ref="K207:L207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2"/>
  <sheetViews>
    <sheetView topLeftCell="A40" workbookViewId="0">
      <selection activeCell="B191" sqref="B191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1" width="14.85546875" bestFit="1" customWidth="1"/>
    <col min="12" max="12" width="13.5703125" customWidth="1"/>
    <col min="13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7" width="14.85546875" bestFit="1" customWidth="1"/>
    <col min="268" max="268" width="13.5703125" customWidth="1"/>
    <col min="269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3" width="14.85546875" bestFit="1" customWidth="1"/>
    <col min="524" max="524" width="13.5703125" customWidth="1"/>
    <col min="525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79" width="14.85546875" bestFit="1" customWidth="1"/>
    <col min="780" max="780" width="13.5703125" customWidth="1"/>
    <col min="781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5" width="14.85546875" bestFit="1" customWidth="1"/>
    <col min="1036" max="1036" width="13.5703125" customWidth="1"/>
    <col min="1037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1" width="14.85546875" bestFit="1" customWidth="1"/>
    <col min="1292" max="1292" width="13.5703125" customWidth="1"/>
    <col min="1293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7" width="14.85546875" bestFit="1" customWidth="1"/>
    <col min="1548" max="1548" width="13.5703125" customWidth="1"/>
    <col min="1549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3" width="14.85546875" bestFit="1" customWidth="1"/>
    <col min="1804" max="1804" width="13.5703125" customWidth="1"/>
    <col min="1805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59" width="14.85546875" bestFit="1" customWidth="1"/>
    <col min="2060" max="2060" width="13.5703125" customWidth="1"/>
    <col min="2061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5" width="14.85546875" bestFit="1" customWidth="1"/>
    <col min="2316" max="2316" width="13.5703125" customWidth="1"/>
    <col min="2317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1" width="14.85546875" bestFit="1" customWidth="1"/>
    <col min="2572" max="2572" width="13.5703125" customWidth="1"/>
    <col min="2573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7" width="14.85546875" bestFit="1" customWidth="1"/>
    <col min="2828" max="2828" width="13.5703125" customWidth="1"/>
    <col min="2829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3" width="14.85546875" bestFit="1" customWidth="1"/>
    <col min="3084" max="3084" width="13.5703125" customWidth="1"/>
    <col min="3085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39" width="14.85546875" bestFit="1" customWidth="1"/>
    <col min="3340" max="3340" width="13.5703125" customWidth="1"/>
    <col min="3341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5" width="14.85546875" bestFit="1" customWidth="1"/>
    <col min="3596" max="3596" width="13.5703125" customWidth="1"/>
    <col min="3597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1" width="14.85546875" bestFit="1" customWidth="1"/>
    <col min="3852" max="3852" width="13.5703125" customWidth="1"/>
    <col min="3853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7" width="14.85546875" bestFit="1" customWidth="1"/>
    <col min="4108" max="4108" width="13.5703125" customWidth="1"/>
    <col min="4109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3" width="14.85546875" bestFit="1" customWidth="1"/>
    <col min="4364" max="4364" width="13.5703125" customWidth="1"/>
    <col min="4365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19" width="14.85546875" bestFit="1" customWidth="1"/>
    <col min="4620" max="4620" width="13.5703125" customWidth="1"/>
    <col min="4621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5" width="14.85546875" bestFit="1" customWidth="1"/>
    <col min="4876" max="4876" width="13.5703125" customWidth="1"/>
    <col min="4877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1" width="14.85546875" bestFit="1" customWidth="1"/>
    <col min="5132" max="5132" width="13.5703125" customWidth="1"/>
    <col min="5133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7" width="14.85546875" bestFit="1" customWidth="1"/>
    <col min="5388" max="5388" width="13.5703125" customWidth="1"/>
    <col min="5389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3" width="14.85546875" bestFit="1" customWidth="1"/>
    <col min="5644" max="5644" width="13.5703125" customWidth="1"/>
    <col min="5645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899" width="14.85546875" bestFit="1" customWidth="1"/>
    <col min="5900" max="5900" width="13.5703125" customWidth="1"/>
    <col min="5901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5" width="14.85546875" bestFit="1" customWidth="1"/>
    <col min="6156" max="6156" width="13.5703125" customWidth="1"/>
    <col min="6157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1" width="14.85546875" bestFit="1" customWidth="1"/>
    <col min="6412" max="6412" width="13.5703125" customWidth="1"/>
    <col min="6413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7" width="14.85546875" bestFit="1" customWidth="1"/>
    <col min="6668" max="6668" width="13.5703125" customWidth="1"/>
    <col min="6669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3" width="14.85546875" bestFit="1" customWidth="1"/>
    <col min="6924" max="6924" width="13.5703125" customWidth="1"/>
    <col min="6925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79" width="14.85546875" bestFit="1" customWidth="1"/>
    <col min="7180" max="7180" width="13.5703125" customWidth="1"/>
    <col min="7181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5" width="14.85546875" bestFit="1" customWidth="1"/>
    <col min="7436" max="7436" width="13.5703125" customWidth="1"/>
    <col min="7437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1" width="14.85546875" bestFit="1" customWidth="1"/>
    <col min="7692" max="7692" width="13.5703125" customWidth="1"/>
    <col min="7693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7" width="14.85546875" bestFit="1" customWidth="1"/>
    <col min="7948" max="7948" width="13.5703125" customWidth="1"/>
    <col min="7949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3" width="14.85546875" bestFit="1" customWidth="1"/>
    <col min="8204" max="8204" width="13.5703125" customWidth="1"/>
    <col min="8205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59" width="14.85546875" bestFit="1" customWidth="1"/>
    <col min="8460" max="8460" width="13.5703125" customWidth="1"/>
    <col min="8461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5" width="14.85546875" bestFit="1" customWidth="1"/>
    <col min="8716" max="8716" width="13.5703125" customWidth="1"/>
    <col min="8717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1" width="14.85546875" bestFit="1" customWidth="1"/>
    <col min="8972" max="8972" width="13.5703125" customWidth="1"/>
    <col min="8973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7" width="14.85546875" bestFit="1" customWidth="1"/>
    <col min="9228" max="9228" width="13.5703125" customWidth="1"/>
    <col min="9229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3" width="14.85546875" bestFit="1" customWidth="1"/>
    <col min="9484" max="9484" width="13.5703125" customWidth="1"/>
    <col min="9485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39" width="14.85546875" bestFit="1" customWidth="1"/>
    <col min="9740" max="9740" width="13.5703125" customWidth="1"/>
    <col min="9741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5" width="14.85546875" bestFit="1" customWidth="1"/>
    <col min="9996" max="9996" width="13.5703125" customWidth="1"/>
    <col min="9997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1" width="14.85546875" bestFit="1" customWidth="1"/>
    <col min="10252" max="10252" width="13.5703125" customWidth="1"/>
    <col min="10253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7" width="14.85546875" bestFit="1" customWidth="1"/>
    <col min="10508" max="10508" width="13.5703125" customWidth="1"/>
    <col min="10509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3" width="14.85546875" bestFit="1" customWidth="1"/>
    <col min="10764" max="10764" width="13.5703125" customWidth="1"/>
    <col min="10765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19" width="14.85546875" bestFit="1" customWidth="1"/>
    <col min="11020" max="11020" width="13.5703125" customWidth="1"/>
    <col min="11021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5" width="14.85546875" bestFit="1" customWidth="1"/>
    <col min="11276" max="11276" width="13.5703125" customWidth="1"/>
    <col min="11277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1" width="14.85546875" bestFit="1" customWidth="1"/>
    <col min="11532" max="11532" width="13.5703125" customWidth="1"/>
    <col min="11533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7" width="14.85546875" bestFit="1" customWidth="1"/>
    <col min="11788" max="11788" width="13.5703125" customWidth="1"/>
    <col min="11789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3" width="14.85546875" bestFit="1" customWidth="1"/>
    <col min="12044" max="12044" width="13.5703125" customWidth="1"/>
    <col min="12045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299" width="14.85546875" bestFit="1" customWidth="1"/>
    <col min="12300" max="12300" width="13.5703125" customWidth="1"/>
    <col min="12301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5" width="14.85546875" bestFit="1" customWidth="1"/>
    <col min="12556" max="12556" width="13.5703125" customWidth="1"/>
    <col min="12557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1" width="14.85546875" bestFit="1" customWidth="1"/>
    <col min="12812" max="12812" width="13.5703125" customWidth="1"/>
    <col min="12813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7" width="14.85546875" bestFit="1" customWidth="1"/>
    <col min="13068" max="13068" width="13.5703125" customWidth="1"/>
    <col min="13069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3" width="14.85546875" bestFit="1" customWidth="1"/>
    <col min="13324" max="13324" width="13.5703125" customWidth="1"/>
    <col min="13325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79" width="14.85546875" bestFit="1" customWidth="1"/>
    <col min="13580" max="13580" width="13.5703125" customWidth="1"/>
    <col min="13581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5" width="14.85546875" bestFit="1" customWidth="1"/>
    <col min="13836" max="13836" width="13.5703125" customWidth="1"/>
    <col min="13837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1" width="14.85546875" bestFit="1" customWidth="1"/>
    <col min="14092" max="14092" width="13.5703125" customWidth="1"/>
    <col min="14093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7" width="14.85546875" bestFit="1" customWidth="1"/>
    <col min="14348" max="14348" width="13.5703125" customWidth="1"/>
    <col min="14349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3" width="14.85546875" bestFit="1" customWidth="1"/>
    <col min="14604" max="14604" width="13.5703125" customWidth="1"/>
    <col min="14605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59" width="14.85546875" bestFit="1" customWidth="1"/>
    <col min="14860" max="14860" width="13.5703125" customWidth="1"/>
    <col min="14861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5" width="14.85546875" bestFit="1" customWidth="1"/>
    <col min="15116" max="15116" width="13.5703125" customWidth="1"/>
    <col min="15117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1" width="14.85546875" bestFit="1" customWidth="1"/>
    <col min="15372" max="15372" width="13.5703125" customWidth="1"/>
    <col min="15373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7" width="14.85546875" bestFit="1" customWidth="1"/>
    <col min="15628" max="15628" width="13.5703125" customWidth="1"/>
    <col min="15629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3" width="14.85546875" bestFit="1" customWidth="1"/>
    <col min="15884" max="15884" width="13.5703125" customWidth="1"/>
    <col min="15885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39" width="14.85546875" bestFit="1" customWidth="1"/>
    <col min="16140" max="16140" width="13.5703125" customWidth="1"/>
    <col min="16141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8" t="s">
        <v>175</v>
      </c>
      <c r="L8" s="329"/>
    </row>
    <row r="10" spans="1:19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  <c r="K10" s="330"/>
      <c r="L10" s="330"/>
      <c r="M10" s="102"/>
      <c r="N10" s="102"/>
      <c r="O10" s="102"/>
      <c r="P10" s="102"/>
      <c r="Q10" s="102"/>
      <c r="R10" s="102"/>
      <c r="S10" s="102"/>
    </row>
    <row r="11" spans="1:19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331"/>
      <c r="M11" s="102"/>
      <c r="N11" s="102"/>
      <c r="O11" s="102"/>
      <c r="P11" s="102"/>
      <c r="Q11" s="102"/>
      <c r="R11" s="102"/>
      <c r="S11" s="102"/>
    </row>
    <row r="12" spans="1:19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  <c r="K12" s="331"/>
      <c r="L12" s="331"/>
      <c r="M12" s="102"/>
      <c r="N12" s="102"/>
      <c r="O12" s="102"/>
      <c r="P12" s="102"/>
      <c r="Q12" s="102"/>
      <c r="R12" s="102"/>
      <c r="S12" s="102"/>
    </row>
    <row r="13" spans="1:19" x14ac:dyDescent="0.25">
      <c r="A13" s="265"/>
      <c r="B13" s="265"/>
      <c r="C13" s="265"/>
      <c r="D13" s="265"/>
      <c r="E13" s="265"/>
      <c r="F13" s="265"/>
      <c r="G13" s="265"/>
      <c r="H13" s="265"/>
      <c r="I13" s="265"/>
      <c r="J13" s="265"/>
      <c r="K13" s="265"/>
      <c r="L13" s="265"/>
      <c r="M13" s="265"/>
      <c r="N13" s="265"/>
      <c r="O13" s="265"/>
      <c r="P13" s="265"/>
      <c r="Q13" s="265"/>
      <c r="R13" s="265"/>
      <c r="S13" s="265"/>
    </row>
    <row r="14" spans="1:19" ht="16.5" thickBot="1" x14ac:dyDescent="0.3">
      <c r="A14" s="333" t="s">
        <v>193</v>
      </c>
      <c r="B14" s="333"/>
      <c r="C14" s="333"/>
      <c r="D14" s="333"/>
      <c r="E14" s="333"/>
      <c r="F14" s="333"/>
      <c r="G14" s="333"/>
      <c r="H14" s="333"/>
      <c r="I14" s="333"/>
      <c r="J14" s="333"/>
      <c r="K14" s="333"/>
      <c r="L14" s="333"/>
      <c r="M14" s="103"/>
      <c r="N14" s="103"/>
      <c r="O14" s="103"/>
      <c r="P14" s="103"/>
      <c r="Q14" s="103"/>
      <c r="R14" s="103"/>
      <c r="S14" s="103"/>
    </row>
    <row r="15" spans="1:19" ht="30.75" customHeight="1" thickBot="1" x14ac:dyDescent="0.3">
      <c r="A15" s="162" t="s">
        <v>4</v>
      </c>
      <c r="B15" s="163" t="s">
        <v>140</v>
      </c>
      <c r="C15" s="323" t="s">
        <v>84</v>
      </c>
      <c r="D15" s="324"/>
      <c r="E15" s="323" t="s">
        <v>85</v>
      </c>
      <c r="F15" s="325"/>
      <c r="G15" s="323" t="s">
        <v>86</v>
      </c>
      <c r="H15" s="324"/>
      <c r="I15" s="323" t="s">
        <v>87</v>
      </c>
      <c r="J15" s="324"/>
      <c r="K15" s="326" t="s">
        <v>176</v>
      </c>
      <c r="L15" s="327"/>
      <c r="M15" s="263"/>
      <c r="N15" s="315"/>
      <c r="O15" s="315"/>
      <c r="P15" s="315"/>
      <c r="Q15" s="315"/>
      <c r="R15" s="315"/>
      <c r="S15" s="315"/>
    </row>
    <row r="16" spans="1:19" x14ac:dyDescent="0.25">
      <c r="A16" s="164"/>
      <c r="B16" s="165"/>
      <c r="C16" s="166" t="s">
        <v>141</v>
      </c>
      <c r="D16" s="166" t="s">
        <v>142</v>
      </c>
      <c r="E16" s="166" t="s">
        <v>141</v>
      </c>
      <c r="F16" s="166" t="s">
        <v>142</v>
      </c>
      <c r="G16" s="166" t="s">
        <v>141</v>
      </c>
      <c r="H16" s="166" t="s">
        <v>142</v>
      </c>
      <c r="I16" s="166" t="s">
        <v>141</v>
      </c>
      <c r="J16" s="166" t="s">
        <v>142</v>
      </c>
      <c r="K16" s="166" t="s">
        <v>141</v>
      </c>
      <c r="L16" s="167" t="s">
        <v>142</v>
      </c>
      <c r="M16" s="104"/>
      <c r="N16" s="263"/>
      <c r="O16" s="104"/>
      <c r="P16" s="263"/>
      <c r="Q16" s="104"/>
      <c r="R16" s="263"/>
      <c r="S16" s="104"/>
    </row>
    <row r="17" spans="1:19" x14ac:dyDescent="0.25">
      <c r="A17" s="168"/>
      <c r="B17" s="169" t="s">
        <v>13</v>
      </c>
      <c r="C17" s="170"/>
      <c r="D17" s="170"/>
      <c r="E17" s="170"/>
      <c r="F17" s="170"/>
      <c r="G17" s="170"/>
      <c r="H17" s="170"/>
      <c r="I17" s="170"/>
      <c r="J17" s="170"/>
      <c r="K17" s="170"/>
      <c r="L17" s="171"/>
      <c r="M17" s="104"/>
      <c r="N17" s="263"/>
      <c r="O17" s="104"/>
      <c r="P17" s="263"/>
      <c r="Q17" s="104"/>
      <c r="R17" s="263"/>
      <c r="S17" s="104"/>
    </row>
    <row r="18" spans="1:19" x14ac:dyDescent="0.25">
      <c r="A18" s="254" t="s">
        <v>124</v>
      </c>
      <c r="B18" s="169" t="s">
        <v>143</v>
      </c>
      <c r="C18" s="172">
        <v>3985581.27</v>
      </c>
      <c r="D18" s="172">
        <v>3442190.41</v>
      </c>
      <c r="E18" s="172">
        <v>3985581.27</v>
      </c>
      <c r="F18" s="172">
        <v>3499181.9</v>
      </c>
      <c r="G18" s="172"/>
      <c r="H18" s="172"/>
      <c r="I18" s="172"/>
      <c r="J18" s="172"/>
      <c r="K18" s="172">
        <f t="shared" ref="K18:L20" si="0">+C18+E18+G18+I18</f>
        <v>7971162.54</v>
      </c>
      <c r="L18" s="173">
        <f t="shared" si="0"/>
        <v>6941372.3100000005</v>
      </c>
      <c r="M18" s="105"/>
      <c r="N18" s="105"/>
      <c r="O18" s="105"/>
      <c r="P18" s="105"/>
      <c r="Q18" s="105"/>
      <c r="R18" s="105"/>
      <c r="S18" s="105"/>
    </row>
    <row r="19" spans="1:19" x14ac:dyDescent="0.25">
      <c r="A19" s="254"/>
      <c r="B19" s="169" t="s">
        <v>148</v>
      </c>
      <c r="C19" s="172">
        <v>0</v>
      </c>
      <c r="D19" s="172">
        <v>0</v>
      </c>
      <c r="E19" s="172">
        <v>0</v>
      </c>
      <c r="F19" s="172">
        <v>0</v>
      </c>
      <c r="G19" s="172"/>
      <c r="H19" s="172"/>
      <c r="I19" s="172"/>
      <c r="J19" s="172"/>
      <c r="K19" s="172">
        <f t="shared" si="0"/>
        <v>0</v>
      </c>
      <c r="L19" s="173">
        <f t="shared" si="0"/>
        <v>0</v>
      </c>
      <c r="M19" s="105"/>
      <c r="N19" s="105"/>
      <c r="O19" s="105"/>
      <c r="P19" s="105"/>
      <c r="Q19" s="105"/>
      <c r="R19" s="105"/>
      <c r="S19" s="105"/>
    </row>
    <row r="20" spans="1:19" x14ac:dyDescent="0.25">
      <c r="A20" s="254"/>
      <c r="B20" s="169" t="s">
        <v>144</v>
      </c>
      <c r="C20" s="172">
        <v>0</v>
      </c>
      <c r="D20" s="172">
        <v>387999.9</v>
      </c>
      <c r="E20" s="172">
        <v>0</v>
      </c>
      <c r="F20" s="172">
        <v>394552.58</v>
      </c>
      <c r="G20" s="172"/>
      <c r="H20" s="172"/>
      <c r="I20" s="172"/>
      <c r="J20" s="172"/>
      <c r="K20" s="172">
        <f t="shared" si="0"/>
        <v>0</v>
      </c>
      <c r="L20" s="173">
        <f t="shared" si="0"/>
        <v>782552.48</v>
      </c>
      <c r="M20" s="105"/>
      <c r="N20" s="105"/>
      <c r="O20" s="105"/>
      <c r="P20" s="105"/>
      <c r="Q20" s="105"/>
      <c r="R20" s="105"/>
      <c r="S20" s="105"/>
    </row>
    <row r="21" spans="1:19" x14ac:dyDescent="0.25">
      <c r="A21" s="254"/>
      <c r="B21" s="169" t="s">
        <v>125</v>
      </c>
      <c r="C21" s="172">
        <f>SUM(C18:C20)</f>
        <v>3985581.27</v>
      </c>
      <c r="D21" s="172">
        <f t="shared" ref="D21:L21" si="1">SUM(D18:D20)</f>
        <v>3830190.31</v>
      </c>
      <c r="E21" s="172">
        <f t="shared" si="1"/>
        <v>3985581.27</v>
      </c>
      <c r="F21" s="172">
        <f t="shared" si="1"/>
        <v>3893734.48</v>
      </c>
      <c r="G21" s="172">
        <f t="shared" si="1"/>
        <v>0</v>
      </c>
      <c r="H21" s="172">
        <f t="shared" si="1"/>
        <v>0</v>
      </c>
      <c r="I21" s="172">
        <f t="shared" si="1"/>
        <v>0</v>
      </c>
      <c r="J21" s="172">
        <f t="shared" si="1"/>
        <v>0</v>
      </c>
      <c r="K21" s="172">
        <f t="shared" si="1"/>
        <v>7971162.54</v>
      </c>
      <c r="L21" s="173">
        <f t="shared" si="1"/>
        <v>7723924.790000001</v>
      </c>
      <c r="M21" s="105"/>
      <c r="N21" s="105"/>
      <c r="O21" s="105"/>
      <c r="P21" s="105"/>
      <c r="Q21" s="105"/>
      <c r="R21" s="105"/>
      <c r="S21" s="105"/>
    </row>
    <row r="22" spans="1:19" x14ac:dyDescent="0.25">
      <c r="A22" s="255"/>
      <c r="B22" s="169"/>
      <c r="C22" s="174"/>
      <c r="D22" s="175"/>
      <c r="E22" s="176"/>
      <c r="F22" s="176"/>
      <c r="G22" s="175"/>
      <c r="H22" s="176"/>
      <c r="I22" s="175"/>
      <c r="J22" s="176"/>
      <c r="K22" s="174"/>
      <c r="L22" s="177"/>
      <c r="M22" s="105"/>
      <c r="N22" s="105"/>
      <c r="O22" s="105"/>
      <c r="P22" s="105"/>
      <c r="Q22" s="105"/>
      <c r="R22" s="105"/>
      <c r="S22" s="105"/>
    </row>
    <row r="23" spans="1:19" x14ac:dyDescent="0.25">
      <c r="A23" s="255"/>
      <c r="B23" s="169" t="s">
        <v>145</v>
      </c>
      <c r="C23" s="172"/>
      <c r="D23" s="172"/>
      <c r="E23" s="172"/>
      <c r="F23" s="172"/>
      <c r="G23" s="172"/>
      <c r="H23" s="172"/>
      <c r="I23" s="172"/>
      <c r="J23" s="172"/>
      <c r="K23" s="172"/>
      <c r="L23" s="173"/>
      <c r="M23" s="105"/>
      <c r="N23" s="105"/>
      <c r="O23" s="105"/>
      <c r="P23" s="105"/>
      <c r="Q23" s="105"/>
      <c r="R23" s="105"/>
      <c r="S23" s="105"/>
    </row>
    <row r="24" spans="1:19" x14ac:dyDescent="0.25">
      <c r="A24" s="256">
        <v>111</v>
      </c>
      <c r="B24" s="178" t="s">
        <v>15</v>
      </c>
      <c r="C24" s="14">
        <v>0</v>
      </c>
      <c r="D24" s="179">
        <v>0</v>
      </c>
      <c r="E24" s="14">
        <v>106000</v>
      </c>
      <c r="F24" s="179">
        <v>96455.75</v>
      </c>
      <c r="G24" s="179"/>
      <c r="H24" s="179"/>
      <c r="I24" s="179"/>
      <c r="J24" s="179"/>
      <c r="K24" s="179">
        <f>+C24+E24+G24+I24</f>
        <v>106000</v>
      </c>
      <c r="L24" s="180">
        <f>+D24+F24+H24+J24</f>
        <v>96455.75</v>
      </c>
      <c r="M24" s="105"/>
      <c r="N24" s="105"/>
      <c r="O24" s="105"/>
      <c r="P24" s="105"/>
      <c r="Q24" s="105"/>
      <c r="R24" s="105"/>
      <c r="S24" s="105"/>
    </row>
    <row r="25" spans="1:19" x14ac:dyDescent="0.25">
      <c r="A25" s="257">
        <v>113</v>
      </c>
      <c r="B25" s="181" t="s">
        <v>146</v>
      </c>
      <c r="C25" s="14">
        <v>0</v>
      </c>
      <c r="D25" s="182">
        <v>0</v>
      </c>
      <c r="E25" s="14">
        <v>11825</v>
      </c>
      <c r="F25" s="182">
        <v>8643.16</v>
      </c>
      <c r="G25" s="182"/>
      <c r="H25" s="182"/>
      <c r="I25" s="182"/>
      <c r="J25" s="182"/>
      <c r="K25" s="182">
        <f t="shared" ref="K25:L40" si="2">+C25+E25+G25+I25</f>
        <v>11825</v>
      </c>
      <c r="L25" s="183">
        <f t="shared" si="2"/>
        <v>8643.16</v>
      </c>
      <c r="M25" s="105"/>
      <c r="N25" s="105"/>
      <c r="O25" s="105"/>
      <c r="P25" s="105"/>
      <c r="Q25" s="105"/>
      <c r="R25" s="105"/>
      <c r="S25" s="105"/>
    </row>
    <row r="26" spans="1:19" x14ac:dyDescent="0.25">
      <c r="A26" s="257">
        <v>122</v>
      </c>
      <c r="B26" s="181" t="s">
        <v>17</v>
      </c>
      <c r="C26" s="14">
        <v>0</v>
      </c>
      <c r="D26" s="182">
        <v>0</v>
      </c>
      <c r="E26" s="14">
        <v>64244.05</v>
      </c>
      <c r="F26" s="182"/>
      <c r="G26" s="182"/>
      <c r="H26" s="182"/>
      <c r="I26" s="182"/>
      <c r="J26" s="182"/>
      <c r="K26" s="182">
        <f t="shared" si="2"/>
        <v>64244.05</v>
      </c>
      <c r="L26" s="183">
        <f t="shared" si="2"/>
        <v>0</v>
      </c>
      <c r="M26" s="105"/>
      <c r="N26" s="105"/>
      <c r="O26" s="105"/>
      <c r="P26" s="105"/>
      <c r="Q26" s="105"/>
      <c r="R26" s="105"/>
      <c r="S26" s="105"/>
    </row>
    <row r="27" spans="1:19" x14ac:dyDescent="0.25">
      <c r="A27" s="257">
        <v>163</v>
      </c>
      <c r="B27" s="181" t="s">
        <v>18</v>
      </c>
      <c r="C27" s="14">
        <v>100000</v>
      </c>
      <c r="D27" s="182">
        <v>0</v>
      </c>
      <c r="E27" s="14">
        <v>0</v>
      </c>
      <c r="F27" s="182"/>
      <c r="G27" s="182"/>
      <c r="H27" s="182"/>
      <c r="I27" s="182"/>
      <c r="J27" s="182"/>
      <c r="K27" s="182">
        <f t="shared" si="2"/>
        <v>100000</v>
      </c>
      <c r="L27" s="183">
        <f t="shared" si="2"/>
        <v>0</v>
      </c>
      <c r="M27" s="105"/>
      <c r="N27" s="105"/>
      <c r="O27" s="105"/>
      <c r="P27" s="105"/>
      <c r="Q27" s="105"/>
      <c r="R27" s="105"/>
      <c r="S27" s="105"/>
    </row>
    <row r="28" spans="1:19" x14ac:dyDescent="0.25">
      <c r="A28" s="257">
        <v>169</v>
      </c>
      <c r="B28" s="181" t="s">
        <v>194</v>
      </c>
      <c r="C28" s="14">
        <v>20000</v>
      </c>
      <c r="D28" s="182">
        <v>0</v>
      </c>
      <c r="E28" s="14">
        <v>0</v>
      </c>
      <c r="F28" s="182"/>
      <c r="G28" s="182"/>
      <c r="H28" s="182"/>
      <c r="I28" s="182"/>
      <c r="J28" s="182"/>
      <c r="K28" s="182">
        <f t="shared" si="2"/>
        <v>20000</v>
      </c>
      <c r="L28" s="183">
        <f t="shared" si="2"/>
        <v>0</v>
      </c>
      <c r="M28" s="105"/>
      <c r="N28" s="105"/>
      <c r="O28" s="105"/>
      <c r="P28" s="105"/>
      <c r="Q28" s="105"/>
      <c r="R28" s="105"/>
      <c r="S28" s="105"/>
    </row>
    <row r="29" spans="1:19" x14ac:dyDescent="0.25">
      <c r="A29" s="257">
        <v>171</v>
      </c>
      <c r="B29" s="181" t="s">
        <v>136</v>
      </c>
      <c r="C29" s="14">
        <v>50000</v>
      </c>
      <c r="D29" s="182">
        <v>0</v>
      </c>
      <c r="E29" s="14">
        <v>0</v>
      </c>
      <c r="F29" s="182"/>
      <c r="G29" s="182"/>
      <c r="H29" s="182"/>
      <c r="I29" s="182"/>
      <c r="J29" s="182"/>
      <c r="K29" s="182">
        <f t="shared" si="2"/>
        <v>50000</v>
      </c>
      <c r="L29" s="183">
        <f t="shared" si="2"/>
        <v>0</v>
      </c>
      <c r="M29" s="105"/>
      <c r="N29" s="105"/>
      <c r="O29" s="105"/>
      <c r="P29" s="105"/>
      <c r="Q29" s="105"/>
      <c r="R29" s="105"/>
      <c r="S29" s="105"/>
    </row>
    <row r="30" spans="1:19" x14ac:dyDescent="0.25">
      <c r="A30" s="257">
        <v>174</v>
      </c>
      <c r="B30" s="181" t="s">
        <v>19</v>
      </c>
      <c r="C30" s="14">
        <v>53344.25</v>
      </c>
      <c r="D30" s="182">
        <v>0</v>
      </c>
      <c r="E30" s="14">
        <v>3344.25</v>
      </c>
      <c r="F30" s="182">
        <v>6520</v>
      </c>
      <c r="G30" s="182"/>
      <c r="H30" s="182"/>
      <c r="I30" s="182"/>
      <c r="J30" s="182"/>
      <c r="K30" s="182">
        <f t="shared" si="2"/>
        <v>56688.5</v>
      </c>
      <c r="L30" s="183">
        <f t="shared" si="2"/>
        <v>6520</v>
      </c>
      <c r="M30" s="105"/>
      <c r="N30" s="105"/>
      <c r="O30" s="105"/>
      <c r="P30" s="105"/>
      <c r="Q30" s="105"/>
      <c r="R30" s="105"/>
      <c r="S30" s="105"/>
    </row>
    <row r="31" spans="1:19" x14ac:dyDescent="0.25">
      <c r="A31" s="257">
        <v>197</v>
      </c>
      <c r="B31" s="181" t="s">
        <v>21</v>
      </c>
      <c r="C31" s="14">
        <v>0</v>
      </c>
      <c r="D31" s="182">
        <v>0</v>
      </c>
      <c r="E31" s="14">
        <v>52000</v>
      </c>
      <c r="F31" s="182"/>
      <c r="G31" s="182"/>
      <c r="H31" s="182"/>
      <c r="I31" s="182"/>
      <c r="J31" s="182"/>
      <c r="K31" s="182">
        <f t="shared" si="2"/>
        <v>52000</v>
      </c>
      <c r="L31" s="183">
        <f t="shared" si="2"/>
        <v>0</v>
      </c>
      <c r="M31" s="105"/>
      <c r="N31" s="105"/>
      <c r="O31" s="105"/>
      <c r="P31" s="105"/>
      <c r="Q31" s="105"/>
      <c r="R31" s="105"/>
      <c r="S31" s="105"/>
    </row>
    <row r="32" spans="1:19" x14ac:dyDescent="0.25">
      <c r="A32" s="257">
        <v>199</v>
      </c>
      <c r="B32" s="181" t="s">
        <v>22</v>
      </c>
      <c r="C32" s="14">
        <v>0</v>
      </c>
      <c r="D32" s="182">
        <v>0</v>
      </c>
      <c r="E32" s="14">
        <v>127225.9</v>
      </c>
      <c r="F32" s="182"/>
      <c r="G32" s="182"/>
      <c r="H32" s="182"/>
      <c r="I32" s="182"/>
      <c r="J32" s="182"/>
      <c r="K32" s="182">
        <f t="shared" si="2"/>
        <v>127225.9</v>
      </c>
      <c r="L32" s="183">
        <f t="shared" si="2"/>
        <v>0</v>
      </c>
      <c r="M32" s="105"/>
      <c r="N32" s="105"/>
      <c r="O32" s="105"/>
      <c r="P32" s="105"/>
      <c r="Q32" s="105"/>
      <c r="R32" s="105"/>
      <c r="S32" s="105"/>
    </row>
    <row r="33" spans="1:19" x14ac:dyDescent="0.25">
      <c r="A33" s="257">
        <v>243</v>
      </c>
      <c r="B33" s="134" t="s">
        <v>49</v>
      </c>
      <c r="C33" s="14">
        <v>0</v>
      </c>
      <c r="D33" s="182">
        <v>0</v>
      </c>
      <c r="E33" s="14">
        <v>77602.259999999995</v>
      </c>
      <c r="F33" s="182"/>
      <c r="G33" s="182"/>
      <c r="H33" s="182"/>
      <c r="I33" s="182"/>
      <c r="J33" s="182"/>
      <c r="K33" s="182">
        <f t="shared" si="2"/>
        <v>77602.259999999995</v>
      </c>
      <c r="L33" s="183">
        <f t="shared" si="2"/>
        <v>0</v>
      </c>
      <c r="M33" s="105"/>
      <c r="N33" s="105"/>
      <c r="O33" s="105"/>
      <c r="P33" s="105"/>
      <c r="Q33" s="105"/>
      <c r="R33" s="105"/>
      <c r="S33" s="105"/>
    </row>
    <row r="34" spans="1:19" x14ac:dyDescent="0.25">
      <c r="A34" s="257">
        <v>261</v>
      </c>
      <c r="B34" s="181" t="s">
        <v>27</v>
      </c>
      <c r="C34" s="14">
        <v>0</v>
      </c>
      <c r="D34" s="182">
        <v>0</v>
      </c>
      <c r="E34" s="14">
        <v>812953.74</v>
      </c>
      <c r="F34" s="182"/>
      <c r="G34" s="182"/>
      <c r="H34" s="182"/>
      <c r="I34" s="182"/>
      <c r="J34" s="182"/>
      <c r="K34" s="182">
        <f t="shared" si="2"/>
        <v>812953.74</v>
      </c>
      <c r="L34" s="183">
        <f t="shared" si="2"/>
        <v>0</v>
      </c>
      <c r="M34" s="105"/>
      <c r="N34" s="105"/>
      <c r="O34" s="105"/>
      <c r="P34" s="105"/>
      <c r="Q34" s="105"/>
      <c r="R34" s="105"/>
      <c r="S34" s="105"/>
    </row>
    <row r="35" spans="1:19" x14ac:dyDescent="0.25">
      <c r="A35" s="257">
        <v>262</v>
      </c>
      <c r="B35" s="181" t="s">
        <v>28</v>
      </c>
      <c r="C35" s="14">
        <v>17000</v>
      </c>
      <c r="D35" s="182">
        <v>0</v>
      </c>
      <c r="E35" s="14">
        <v>0</v>
      </c>
      <c r="F35" s="182">
        <v>13195</v>
      </c>
      <c r="G35" s="182"/>
      <c r="H35" s="182"/>
      <c r="I35" s="182"/>
      <c r="J35" s="182"/>
      <c r="K35" s="182">
        <f t="shared" si="2"/>
        <v>17000</v>
      </c>
      <c r="L35" s="183">
        <f t="shared" si="2"/>
        <v>13195</v>
      </c>
      <c r="M35" s="105"/>
      <c r="N35" s="105"/>
      <c r="O35" s="105"/>
      <c r="P35" s="105"/>
      <c r="Q35" s="105"/>
      <c r="R35" s="105"/>
      <c r="S35" s="105"/>
    </row>
    <row r="36" spans="1:19" x14ac:dyDescent="0.25">
      <c r="A36" s="257">
        <v>266</v>
      </c>
      <c r="B36" s="181" t="s">
        <v>29</v>
      </c>
      <c r="C36" s="14">
        <v>0</v>
      </c>
      <c r="D36" s="182">
        <v>0</v>
      </c>
      <c r="E36" s="14">
        <v>278984.82</v>
      </c>
      <c r="F36" s="182"/>
      <c r="G36" s="182"/>
      <c r="H36" s="182"/>
      <c r="I36" s="182"/>
      <c r="J36" s="182"/>
      <c r="K36" s="182">
        <f t="shared" si="2"/>
        <v>278984.82</v>
      </c>
      <c r="L36" s="183">
        <f t="shared" si="2"/>
        <v>0</v>
      </c>
      <c r="M36" s="105"/>
      <c r="N36" s="105"/>
      <c r="O36" s="105"/>
      <c r="P36" s="105"/>
      <c r="Q36" s="105"/>
      <c r="R36" s="105"/>
      <c r="S36" s="105"/>
    </row>
    <row r="37" spans="1:19" x14ac:dyDescent="0.25">
      <c r="A37" s="257">
        <v>267</v>
      </c>
      <c r="B37" s="181" t="s">
        <v>30</v>
      </c>
      <c r="C37" s="14">
        <v>180000</v>
      </c>
      <c r="D37" s="182">
        <v>0</v>
      </c>
      <c r="E37" s="14">
        <v>0</v>
      </c>
      <c r="F37" s="182"/>
      <c r="G37" s="182"/>
      <c r="H37" s="182"/>
      <c r="I37" s="182"/>
      <c r="J37" s="182"/>
      <c r="K37" s="182">
        <f t="shared" si="2"/>
        <v>180000</v>
      </c>
      <c r="L37" s="183">
        <f t="shared" si="2"/>
        <v>0</v>
      </c>
      <c r="M37" s="105"/>
      <c r="N37" s="105"/>
      <c r="O37" s="105"/>
      <c r="P37" s="105"/>
      <c r="Q37" s="105"/>
      <c r="R37" s="105"/>
      <c r="S37" s="105"/>
    </row>
    <row r="38" spans="1:19" x14ac:dyDescent="0.25">
      <c r="A38" s="257">
        <v>268</v>
      </c>
      <c r="B38" s="181" t="s">
        <v>31</v>
      </c>
      <c r="C38" s="14">
        <v>0</v>
      </c>
      <c r="D38" s="182">
        <v>0</v>
      </c>
      <c r="E38" s="14">
        <v>80808</v>
      </c>
      <c r="F38" s="182"/>
      <c r="G38" s="182"/>
      <c r="H38" s="182"/>
      <c r="I38" s="182"/>
      <c r="J38" s="182"/>
      <c r="K38" s="182">
        <f t="shared" si="2"/>
        <v>80808</v>
      </c>
      <c r="L38" s="183">
        <f t="shared" si="2"/>
        <v>0</v>
      </c>
      <c r="M38" s="105"/>
      <c r="N38" s="105"/>
      <c r="O38" s="105"/>
      <c r="P38" s="105"/>
      <c r="Q38" s="105"/>
      <c r="R38" s="105"/>
      <c r="S38" s="105"/>
    </row>
    <row r="39" spans="1:19" x14ac:dyDescent="0.25">
      <c r="A39" s="257">
        <v>269</v>
      </c>
      <c r="B39" s="181" t="s">
        <v>32</v>
      </c>
      <c r="C39" s="14">
        <v>10000</v>
      </c>
      <c r="D39" s="182">
        <v>0</v>
      </c>
      <c r="E39" s="14">
        <v>0</v>
      </c>
      <c r="F39" s="182"/>
      <c r="G39" s="182"/>
      <c r="H39" s="182"/>
      <c r="I39" s="182"/>
      <c r="J39" s="182"/>
      <c r="K39" s="182">
        <f t="shared" si="2"/>
        <v>10000</v>
      </c>
      <c r="L39" s="183">
        <f t="shared" si="2"/>
        <v>0</v>
      </c>
      <c r="M39" s="105"/>
      <c r="N39" s="105"/>
      <c r="O39" s="105"/>
      <c r="P39" s="105"/>
      <c r="Q39" s="105"/>
      <c r="R39" s="105"/>
      <c r="S39" s="105"/>
    </row>
    <row r="40" spans="1:19" x14ac:dyDescent="0.25">
      <c r="A40" s="257">
        <v>292</v>
      </c>
      <c r="B40" s="181" t="s">
        <v>34</v>
      </c>
      <c r="C40" s="14">
        <v>0</v>
      </c>
      <c r="D40" s="182">
        <v>0</v>
      </c>
      <c r="E40" s="14">
        <v>84929.9</v>
      </c>
      <c r="F40" s="182"/>
      <c r="G40" s="182"/>
      <c r="H40" s="182"/>
      <c r="I40" s="182"/>
      <c r="J40" s="182"/>
      <c r="K40" s="182">
        <f t="shared" si="2"/>
        <v>84929.9</v>
      </c>
      <c r="L40" s="183">
        <f t="shared" si="2"/>
        <v>0</v>
      </c>
      <c r="M40" s="105"/>
      <c r="N40" s="105"/>
      <c r="O40" s="105"/>
      <c r="P40" s="105"/>
      <c r="Q40" s="105"/>
      <c r="R40" s="105"/>
      <c r="S40" s="105"/>
    </row>
    <row r="41" spans="1:19" x14ac:dyDescent="0.25">
      <c r="A41" s="257">
        <v>295</v>
      </c>
      <c r="B41" s="181" t="s">
        <v>35</v>
      </c>
      <c r="C41" s="14">
        <v>0</v>
      </c>
      <c r="D41" s="182">
        <v>0</v>
      </c>
      <c r="E41" s="14">
        <v>1891457.27</v>
      </c>
      <c r="F41" s="182"/>
      <c r="G41" s="182"/>
      <c r="H41" s="182"/>
      <c r="I41" s="182"/>
      <c r="J41" s="182"/>
      <c r="K41" s="182">
        <f t="shared" ref="K41:L45" si="3">+C41+E41+G41+I41</f>
        <v>1891457.27</v>
      </c>
      <c r="L41" s="183">
        <f t="shared" si="3"/>
        <v>0</v>
      </c>
      <c r="M41" s="105"/>
      <c r="N41" s="105"/>
      <c r="O41" s="105"/>
      <c r="P41" s="105"/>
      <c r="Q41" s="105"/>
      <c r="R41" s="105"/>
      <c r="S41" s="105"/>
    </row>
    <row r="42" spans="1:19" x14ac:dyDescent="0.25">
      <c r="A42" s="257">
        <v>297</v>
      </c>
      <c r="B42" s="181" t="s">
        <v>36</v>
      </c>
      <c r="C42" s="14">
        <v>35000</v>
      </c>
      <c r="D42" s="182">
        <v>0</v>
      </c>
      <c r="E42" s="14">
        <v>6790.38</v>
      </c>
      <c r="F42" s="182"/>
      <c r="G42" s="182"/>
      <c r="H42" s="182"/>
      <c r="I42" s="182"/>
      <c r="J42" s="182"/>
      <c r="K42" s="182">
        <f t="shared" si="3"/>
        <v>41790.379999999997</v>
      </c>
      <c r="L42" s="183">
        <f t="shared" si="3"/>
        <v>0</v>
      </c>
      <c r="M42" s="105"/>
      <c r="N42" s="105"/>
      <c r="O42" s="105"/>
      <c r="P42" s="105"/>
      <c r="Q42" s="105"/>
      <c r="R42" s="105"/>
      <c r="S42" s="105"/>
    </row>
    <row r="43" spans="1:19" x14ac:dyDescent="0.25">
      <c r="A43" s="257">
        <v>298</v>
      </c>
      <c r="B43" s="181" t="s">
        <v>37</v>
      </c>
      <c r="C43" s="14">
        <v>400000</v>
      </c>
      <c r="D43" s="182">
        <v>0</v>
      </c>
      <c r="E43" s="14">
        <v>0</v>
      </c>
      <c r="F43" s="182">
        <v>7275.01</v>
      </c>
      <c r="G43" s="182"/>
      <c r="H43" s="182"/>
      <c r="I43" s="182"/>
      <c r="J43" s="182"/>
      <c r="K43" s="182">
        <f t="shared" si="3"/>
        <v>400000</v>
      </c>
      <c r="L43" s="183">
        <f t="shared" si="3"/>
        <v>7275.01</v>
      </c>
      <c r="M43" s="105"/>
      <c r="N43" s="105"/>
      <c r="O43" s="105"/>
      <c r="P43" s="105"/>
      <c r="Q43" s="105"/>
      <c r="R43" s="105"/>
      <c r="S43" s="105"/>
    </row>
    <row r="44" spans="1:19" x14ac:dyDescent="0.25">
      <c r="A44" s="257">
        <v>299</v>
      </c>
      <c r="B44" s="181" t="s">
        <v>38</v>
      </c>
      <c r="C44" s="14">
        <v>300000</v>
      </c>
      <c r="D44" s="182">
        <v>0</v>
      </c>
      <c r="E44" s="14">
        <v>0</v>
      </c>
      <c r="F44" s="182">
        <v>4798</v>
      </c>
      <c r="G44" s="182"/>
      <c r="H44" s="182"/>
      <c r="I44" s="182"/>
      <c r="J44" s="182"/>
      <c r="K44" s="182">
        <f t="shared" si="3"/>
        <v>300000</v>
      </c>
      <c r="L44" s="183">
        <f t="shared" si="3"/>
        <v>4798</v>
      </c>
      <c r="M44" s="105"/>
      <c r="N44" s="105"/>
      <c r="O44" s="105"/>
      <c r="P44" s="105"/>
      <c r="Q44" s="105"/>
      <c r="R44" s="105"/>
      <c r="S44" s="105"/>
    </row>
    <row r="45" spans="1:19" ht="15.75" thickBot="1" x14ac:dyDescent="0.3">
      <c r="A45" s="258">
        <v>323</v>
      </c>
      <c r="B45" s="184" t="s">
        <v>139</v>
      </c>
      <c r="C45" s="133">
        <v>0</v>
      </c>
      <c r="D45" s="185">
        <v>0</v>
      </c>
      <c r="E45" s="133">
        <v>0</v>
      </c>
      <c r="F45" s="185"/>
      <c r="G45" s="185"/>
      <c r="H45" s="185"/>
      <c r="I45" s="185"/>
      <c r="J45" s="185"/>
      <c r="K45" s="185">
        <f t="shared" si="3"/>
        <v>0</v>
      </c>
      <c r="L45" s="186">
        <f t="shared" si="3"/>
        <v>0</v>
      </c>
      <c r="M45" s="105"/>
      <c r="N45" s="105"/>
      <c r="O45" s="105"/>
      <c r="P45" s="105"/>
      <c r="Q45" s="105"/>
      <c r="R45" s="105"/>
      <c r="S45" s="105"/>
    </row>
    <row r="46" spans="1:19" ht="15.75" thickBot="1" x14ac:dyDescent="0.3">
      <c r="A46" s="187"/>
      <c r="B46" s="188" t="s">
        <v>147</v>
      </c>
      <c r="C46" s="189">
        <f t="shared" ref="C46:L46" si="4">SUM(C24:C45)</f>
        <v>1165344.25</v>
      </c>
      <c r="D46" s="189">
        <f t="shared" si="4"/>
        <v>0</v>
      </c>
      <c r="E46" s="189">
        <f t="shared" si="4"/>
        <v>3598165.57</v>
      </c>
      <c r="F46" s="189">
        <f t="shared" si="4"/>
        <v>136886.92000000001</v>
      </c>
      <c r="G46" s="189">
        <f t="shared" si="4"/>
        <v>0</v>
      </c>
      <c r="H46" s="189">
        <f t="shared" si="4"/>
        <v>0</v>
      </c>
      <c r="I46" s="189">
        <f t="shared" si="4"/>
        <v>0</v>
      </c>
      <c r="J46" s="189">
        <f t="shared" si="4"/>
        <v>0</v>
      </c>
      <c r="K46" s="189">
        <f t="shared" si="4"/>
        <v>4763509.82</v>
      </c>
      <c r="L46" s="190">
        <f t="shared" si="4"/>
        <v>136886.92000000001</v>
      </c>
      <c r="M46" s="105"/>
      <c r="N46" s="105"/>
      <c r="O46" s="105"/>
      <c r="P46" s="105"/>
      <c r="Q46" s="105"/>
      <c r="R46" s="105"/>
      <c r="S46" s="105"/>
    </row>
    <row r="47" spans="1:19" ht="15.75" thickBot="1" x14ac:dyDescent="0.3">
      <c r="A47" s="191"/>
      <c r="B47" s="192" t="s">
        <v>52</v>
      </c>
      <c r="C47" s="189">
        <f t="shared" ref="C47:L47" si="5">+C46+C21</f>
        <v>5150925.5199999996</v>
      </c>
      <c r="D47" s="189">
        <f t="shared" si="5"/>
        <v>3830190.31</v>
      </c>
      <c r="E47" s="189">
        <f t="shared" si="5"/>
        <v>7583746.8399999999</v>
      </c>
      <c r="F47" s="189">
        <f t="shared" si="5"/>
        <v>4030621.4</v>
      </c>
      <c r="G47" s="189">
        <f t="shared" si="5"/>
        <v>0</v>
      </c>
      <c r="H47" s="189">
        <f t="shared" si="5"/>
        <v>0</v>
      </c>
      <c r="I47" s="189">
        <f t="shared" si="5"/>
        <v>0</v>
      </c>
      <c r="J47" s="189">
        <f t="shared" si="5"/>
        <v>0</v>
      </c>
      <c r="K47" s="189">
        <f t="shared" si="5"/>
        <v>12734672.359999999</v>
      </c>
      <c r="L47" s="190">
        <f t="shared" si="5"/>
        <v>7860811.7100000009</v>
      </c>
    </row>
    <row r="48" spans="1:19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4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4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1:14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4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1:14" ht="16.5" hidden="1" customHeight="1" thickBot="1" x14ac:dyDescent="0.3">
      <c r="A53" s="309" t="s">
        <v>170</v>
      </c>
      <c r="B53" s="309"/>
      <c r="C53" s="309"/>
      <c r="D53" s="309"/>
      <c r="E53" s="309"/>
      <c r="F53" s="309"/>
      <c r="G53" s="309"/>
      <c r="H53" s="309"/>
      <c r="I53" s="309"/>
      <c r="J53" s="309"/>
      <c r="K53" s="309"/>
      <c r="L53" s="309"/>
    </row>
    <row r="54" spans="1:14" ht="16.5" hidden="1" customHeight="1" thickBot="1" x14ac:dyDescent="0.3">
      <c r="A54" s="164" t="s">
        <v>4</v>
      </c>
      <c r="B54" s="194" t="str">
        <f>+B15</f>
        <v>CATEGORIA DEL GASTO DE FUNCIONAMIENTO</v>
      </c>
      <c r="C54" s="316" t="s">
        <v>93</v>
      </c>
      <c r="D54" s="317"/>
      <c r="E54" s="316" t="s">
        <v>94</v>
      </c>
      <c r="F54" s="317"/>
      <c r="G54" s="316" t="s">
        <v>63</v>
      </c>
      <c r="H54" s="317"/>
      <c r="I54" s="316" t="s">
        <v>64</v>
      </c>
      <c r="J54" s="318"/>
      <c r="K54" s="319" t="s">
        <v>176</v>
      </c>
      <c r="L54" s="320"/>
      <c r="M54" s="321" t="s">
        <v>177</v>
      </c>
      <c r="N54" s="322"/>
    </row>
    <row r="55" spans="1:14" ht="15.75" hidden="1" customHeight="1" x14ac:dyDescent="0.25">
      <c r="A55" s="164"/>
      <c r="B55" s="165"/>
      <c r="C55" s="194" t="s">
        <v>141</v>
      </c>
      <c r="D55" s="194" t="s">
        <v>142</v>
      </c>
      <c r="E55" s="194" t="s">
        <v>141</v>
      </c>
      <c r="F55" s="194" t="s">
        <v>142</v>
      </c>
      <c r="G55" s="194" t="s">
        <v>141</v>
      </c>
      <c r="H55" s="194" t="s">
        <v>142</v>
      </c>
      <c r="I55" s="194" t="s">
        <v>141</v>
      </c>
      <c r="J55" s="194" t="s">
        <v>142</v>
      </c>
      <c r="K55" s="194" t="s">
        <v>141</v>
      </c>
      <c r="L55" s="194" t="s">
        <v>142</v>
      </c>
      <c r="M55" s="194" t="s">
        <v>141</v>
      </c>
      <c r="N55" s="195" t="s">
        <v>142</v>
      </c>
    </row>
    <row r="56" spans="1:14" ht="15.75" hidden="1" customHeight="1" x14ac:dyDescent="0.25">
      <c r="A56" s="254" t="s">
        <v>124</v>
      </c>
      <c r="B56" s="169" t="s">
        <v>13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72"/>
      <c r="M56" s="33"/>
      <c r="N56" s="196"/>
    </row>
    <row r="57" spans="1:14" ht="15.75" hidden="1" customHeight="1" x14ac:dyDescent="0.25">
      <c r="A57" s="254"/>
      <c r="B57" s="169" t="s">
        <v>143</v>
      </c>
      <c r="C57" s="172"/>
      <c r="D57" s="172"/>
      <c r="E57" s="172"/>
      <c r="F57" s="172"/>
      <c r="G57" s="172"/>
      <c r="H57" s="172"/>
      <c r="I57" s="172"/>
      <c r="J57" s="172"/>
      <c r="K57" s="172">
        <f t="shared" ref="K57:L59" si="6">+C57+E57+G57+I57</f>
        <v>0</v>
      </c>
      <c r="L57" s="172">
        <f t="shared" si="6"/>
        <v>0</v>
      </c>
      <c r="M57" s="197">
        <f t="shared" ref="M57:N59" si="7">+K57+K18</f>
        <v>7971162.54</v>
      </c>
      <c r="N57" s="198">
        <f t="shared" si="7"/>
        <v>6941372.3100000005</v>
      </c>
    </row>
    <row r="58" spans="1:14" ht="15.75" hidden="1" customHeight="1" x14ac:dyDescent="0.25">
      <c r="A58" s="254"/>
      <c r="B58" s="169" t="s">
        <v>148</v>
      </c>
      <c r="C58" s="172"/>
      <c r="D58" s="172"/>
      <c r="E58" s="172"/>
      <c r="F58" s="172"/>
      <c r="G58" s="172"/>
      <c r="H58" s="172"/>
      <c r="I58" s="172"/>
      <c r="J58" s="172"/>
      <c r="K58" s="172">
        <f t="shared" si="6"/>
        <v>0</v>
      </c>
      <c r="L58" s="172">
        <f t="shared" si="6"/>
        <v>0</v>
      </c>
      <c r="M58" s="197">
        <f t="shared" si="7"/>
        <v>0</v>
      </c>
      <c r="N58" s="198">
        <f t="shared" si="7"/>
        <v>0</v>
      </c>
    </row>
    <row r="59" spans="1:14" ht="15.75" hidden="1" customHeight="1" x14ac:dyDescent="0.25">
      <c r="A59" s="254"/>
      <c r="B59" s="169" t="s">
        <v>144</v>
      </c>
      <c r="C59" s="172"/>
      <c r="D59" s="172"/>
      <c r="E59" s="172"/>
      <c r="F59" s="172"/>
      <c r="G59" s="172"/>
      <c r="H59" s="172"/>
      <c r="I59" s="172"/>
      <c r="J59" s="172"/>
      <c r="K59" s="172">
        <f t="shared" si="6"/>
        <v>0</v>
      </c>
      <c r="L59" s="172">
        <f t="shared" si="6"/>
        <v>0</v>
      </c>
      <c r="M59" s="197">
        <f t="shared" si="7"/>
        <v>0</v>
      </c>
      <c r="N59" s="198">
        <f t="shared" si="7"/>
        <v>782552.48</v>
      </c>
    </row>
    <row r="60" spans="1:14" ht="15.75" hidden="1" customHeight="1" x14ac:dyDescent="0.25">
      <c r="A60" s="254"/>
      <c r="B60" s="169" t="s">
        <v>125</v>
      </c>
      <c r="C60" s="172">
        <f>SUM(C57:C59)</f>
        <v>0</v>
      </c>
      <c r="D60" s="172">
        <f t="shared" ref="D60:J60" si="8">SUM(D57:D59)</f>
        <v>0</v>
      </c>
      <c r="E60" s="172">
        <f t="shared" si="8"/>
        <v>0</v>
      </c>
      <c r="F60" s="172">
        <f t="shared" si="8"/>
        <v>0</v>
      </c>
      <c r="G60" s="172">
        <f t="shared" si="8"/>
        <v>0</v>
      </c>
      <c r="H60" s="172">
        <f t="shared" si="8"/>
        <v>0</v>
      </c>
      <c r="I60" s="172">
        <f t="shared" si="8"/>
        <v>0</v>
      </c>
      <c r="J60" s="172">
        <f t="shared" si="8"/>
        <v>0</v>
      </c>
      <c r="K60" s="172">
        <f>SUM(K57:K59)</f>
        <v>0</v>
      </c>
      <c r="L60" s="172">
        <f>SUM(L57:L59)</f>
        <v>0</v>
      </c>
      <c r="M60" s="172">
        <f>SUM(M57:M59)</f>
        <v>7971162.54</v>
      </c>
      <c r="N60" s="173">
        <f>SUM(N57:N59)</f>
        <v>7723924.790000001</v>
      </c>
    </row>
    <row r="61" spans="1:14" ht="15.75" hidden="1" customHeight="1" x14ac:dyDescent="0.25">
      <c r="A61" s="255"/>
      <c r="B61" s="169"/>
      <c r="C61" s="175"/>
      <c r="D61" s="175"/>
      <c r="E61" s="175"/>
      <c r="F61" s="176"/>
      <c r="G61" s="176"/>
      <c r="H61" s="176"/>
      <c r="I61" s="176"/>
      <c r="J61" s="176"/>
      <c r="K61" s="174"/>
      <c r="L61" s="174"/>
      <c r="M61" s="33"/>
      <c r="N61" s="196"/>
    </row>
    <row r="62" spans="1:14" ht="15.75" hidden="1" customHeight="1" x14ac:dyDescent="0.25">
      <c r="A62" s="255"/>
      <c r="B62" s="169" t="s">
        <v>145</v>
      </c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33"/>
      <c r="N62" s="196"/>
    </row>
    <row r="63" spans="1:14" ht="15" hidden="1" customHeight="1" x14ac:dyDescent="0.25">
      <c r="A63" s="257">
        <v>111</v>
      </c>
      <c r="B63" s="181" t="s">
        <v>15</v>
      </c>
      <c r="C63" s="182"/>
      <c r="D63" s="182"/>
      <c r="E63" s="182"/>
      <c r="F63" s="182"/>
      <c r="G63" s="182"/>
      <c r="H63" s="182"/>
      <c r="I63" s="182"/>
      <c r="J63" s="182"/>
      <c r="K63" s="182">
        <f>+C63+E63+G63+I63</f>
        <v>0</v>
      </c>
      <c r="L63" s="182">
        <f>+D63+F63+H63+J63</f>
        <v>0</v>
      </c>
      <c r="M63" s="197">
        <f t="shared" ref="M63:N71" si="9">+K63+K24</f>
        <v>106000</v>
      </c>
      <c r="N63" s="198">
        <f t="shared" si="9"/>
        <v>96455.75</v>
      </c>
    </row>
    <row r="64" spans="1:14" ht="15" hidden="1" customHeight="1" x14ac:dyDescent="0.25">
      <c r="A64" s="257">
        <v>113</v>
      </c>
      <c r="B64" s="181" t="s">
        <v>146</v>
      </c>
      <c r="C64" s="182"/>
      <c r="D64" s="182"/>
      <c r="E64" s="182"/>
      <c r="F64" s="182"/>
      <c r="G64" s="182"/>
      <c r="H64" s="182"/>
      <c r="I64" s="182"/>
      <c r="J64" s="182"/>
      <c r="K64" s="182">
        <f t="shared" ref="K64:L71" si="10">+C64+E64+G64+I64</f>
        <v>0</v>
      </c>
      <c r="L64" s="182">
        <f t="shared" si="10"/>
        <v>0</v>
      </c>
      <c r="M64" s="197">
        <f t="shared" si="9"/>
        <v>11825</v>
      </c>
      <c r="N64" s="198">
        <f t="shared" si="9"/>
        <v>8643.16</v>
      </c>
    </row>
    <row r="65" spans="1:14" ht="15" hidden="1" customHeight="1" x14ac:dyDescent="0.25">
      <c r="A65" s="257">
        <v>122</v>
      </c>
      <c r="B65" s="181" t="s">
        <v>17</v>
      </c>
      <c r="C65" s="182"/>
      <c r="D65" s="182"/>
      <c r="E65" s="182"/>
      <c r="F65" s="182"/>
      <c r="G65" s="182"/>
      <c r="H65" s="182"/>
      <c r="I65" s="182"/>
      <c r="J65" s="182"/>
      <c r="K65" s="182">
        <f t="shared" si="10"/>
        <v>0</v>
      </c>
      <c r="L65" s="182">
        <f t="shared" si="10"/>
        <v>0</v>
      </c>
      <c r="M65" s="197">
        <f t="shared" si="9"/>
        <v>64244.05</v>
      </c>
      <c r="N65" s="198">
        <f t="shared" si="9"/>
        <v>0</v>
      </c>
    </row>
    <row r="66" spans="1:14" ht="15" hidden="1" customHeight="1" x14ac:dyDescent="0.25">
      <c r="A66" s="257">
        <v>163</v>
      </c>
      <c r="B66" s="178" t="s">
        <v>18</v>
      </c>
      <c r="C66" s="182"/>
      <c r="D66" s="182"/>
      <c r="E66" s="182"/>
      <c r="F66" s="182"/>
      <c r="G66" s="182"/>
      <c r="H66" s="182"/>
      <c r="I66" s="182"/>
      <c r="J66" s="182"/>
      <c r="K66" s="182">
        <f t="shared" si="10"/>
        <v>0</v>
      </c>
      <c r="L66" s="182">
        <f t="shared" si="10"/>
        <v>0</v>
      </c>
      <c r="M66" s="197">
        <f t="shared" si="9"/>
        <v>100000</v>
      </c>
      <c r="N66" s="198">
        <f t="shared" si="9"/>
        <v>0</v>
      </c>
    </row>
    <row r="67" spans="1:14" ht="15" hidden="1" customHeight="1" x14ac:dyDescent="0.25">
      <c r="A67" s="257">
        <v>169</v>
      </c>
      <c r="B67" s="178" t="s">
        <v>194</v>
      </c>
      <c r="C67" s="182"/>
      <c r="D67" s="182"/>
      <c r="E67" s="182"/>
      <c r="F67" s="182"/>
      <c r="G67" s="182"/>
      <c r="H67" s="182"/>
      <c r="I67" s="182"/>
      <c r="J67" s="182"/>
      <c r="K67" s="182">
        <f t="shared" si="10"/>
        <v>0</v>
      </c>
      <c r="L67" s="182">
        <f t="shared" si="10"/>
        <v>0</v>
      </c>
      <c r="M67" s="197">
        <f t="shared" si="9"/>
        <v>20000</v>
      </c>
      <c r="N67" s="198">
        <f t="shared" si="9"/>
        <v>0</v>
      </c>
    </row>
    <row r="68" spans="1:14" ht="15" hidden="1" customHeight="1" x14ac:dyDescent="0.25">
      <c r="A68" s="257">
        <v>171</v>
      </c>
      <c r="B68" s="178" t="s">
        <v>136</v>
      </c>
      <c r="C68" s="182"/>
      <c r="D68" s="182"/>
      <c r="E68" s="182"/>
      <c r="F68" s="182"/>
      <c r="G68" s="182"/>
      <c r="H68" s="182"/>
      <c r="I68" s="182"/>
      <c r="J68" s="182"/>
      <c r="K68" s="182">
        <f t="shared" si="10"/>
        <v>0</v>
      </c>
      <c r="L68" s="182">
        <f t="shared" si="10"/>
        <v>0</v>
      </c>
      <c r="M68" s="197">
        <f t="shared" si="9"/>
        <v>50000</v>
      </c>
      <c r="N68" s="198">
        <f t="shared" si="9"/>
        <v>0</v>
      </c>
    </row>
    <row r="69" spans="1:14" ht="15" hidden="1" customHeight="1" x14ac:dyDescent="0.25">
      <c r="A69" s="257">
        <v>174</v>
      </c>
      <c r="B69" s="178" t="s">
        <v>19</v>
      </c>
      <c r="C69" s="182"/>
      <c r="D69" s="182"/>
      <c r="E69" s="182"/>
      <c r="F69" s="182"/>
      <c r="G69" s="182"/>
      <c r="H69" s="182"/>
      <c r="I69" s="182"/>
      <c r="J69" s="182"/>
      <c r="K69" s="182">
        <f t="shared" si="10"/>
        <v>0</v>
      </c>
      <c r="L69" s="182">
        <f t="shared" si="10"/>
        <v>0</v>
      </c>
      <c r="M69" s="197">
        <f t="shared" si="9"/>
        <v>56688.5</v>
      </c>
      <c r="N69" s="198">
        <f t="shared" si="9"/>
        <v>6520</v>
      </c>
    </row>
    <row r="70" spans="1:14" ht="15" hidden="1" customHeight="1" x14ac:dyDescent="0.25">
      <c r="A70" s="257">
        <v>197</v>
      </c>
      <c r="B70" s="181" t="s">
        <v>21</v>
      </c>
      <c r="C70" s="182"/>
      <c r="D70" s="182"/>
      <c r="E70" s="182"/>
      <c r="F70" s="182"/>
      <c r="G70" s="182"/>
      <c r="H70" s="182"/>
      <c r="I70" s="182"/>
      <c r="J70" s="182"/>
      <c r="K70" s="182">
        <f t="shared" si="10"/>
        <v>0</v>
      </c>
      <c r="L70" s="182">
        <f t="shared" si="10"/>
        <v>0</v>
      </c>
      <c r="M70" s="197">
        <f t="shared" si="9"/>
        <v>52000</v>
      </c>
      <c r="N70" s="198">
        <f t="shared" si="9"/>
        <v>0</v>
      </c>
    </row>
    <row r="71" spans="1:14" ht="15" hidden="1" customHeight="1" x14ac:dyDescent="0.25">
      <c r="A71" s="257">
        <v>199</v>
      </c>
      <c r="B71" s="181" t="s">
        <v>22</v>
      </c>
      <c r="C71" s="182"/>
      <c r="D71" s="199"/>
      <c r="E71" s="182"/>
      <c r="F71" s="199"/>
      <c r="G71" s="182"/>
      <c r="H71" s="199"/>
      <c r="I71" s="182"/>
      <c r="J71" s="199"/>
      <c r="K71" s="199">
        <f t="shared" si="10"/>
        <v>0</v>
      </c>
      <c r="L71" s="199">
        <f t="shared" si="10"/>
        <v>0</v>
      </c>
      <c r="M71" s="197">
        <f t="shared" si="9"/>
        <v>127225.9</v>
      </c>
      <c r="N71" s="198">
        <f t="shared" si="9"/>
        <v>0</v>
      </c>
    </row>
    <row r="72" spans="1:14" ht="15" hidden="1" customHeight="1" x14ac:dyDescent="0.25">
      <c r="A72" s="257">
        <v>243</v>
      </c>
      <c r="B72" s="134" t="s">
        <v>49</v>
      </c>
      <c r="C72" s="182"/>
      <c r="D72" s="199"/>
      <c r="E72" s="182"/>
      <c r="F72" s="199"/>
      <c r="G72" s="182"/>
      <c r="H72" s="199"/>
      <c r="I72" s="182"/>
      <c r="J72" s="199"/>
      <c r="K72" s="199">
        <f>+C72+E72+G72+I72</f>
        <v>0</v>
      </c>
      <c r="L72" s="199">
        <f>+D72+F72+H72+J72</f>
        <v>0</v>
      </c>
      <c r="M72" s="197">
        <f>+K72+K33</f>
        <v>77602.259999999995</v>
      </c>
      <c r="N72" s="198">
        <f>+L72+L33</f>
        <v>0</v>
      </c>
    </row>
    <row r="73" spans="1:14" ht="15" hidden="1" customHeight="1" x14ac:dyDescent="0.25">
      <c r="A73" s="257">
        <v>261</v>
      </c>
      <c r="B73" s="178" t="s">
        <v>27</v>
      </c>
      <c r="C73" s="182"/>
      <c r="D73" s="182"/>
      <c r="E73" s="182"/>
      <c r="F73" s="182"/>
      <c r="G73" s="182"/>
      <c r="H73" s="182"/>
      <c r="I73" s="182"/>
      <c r="J73" s="182"/>
      <c r="K73" s="182">
        <f t="shared" ref="K73:L84" si="11">+C73+E73+G73+I73</f>
        <v>0</v>
      </c>
      <c r="L73" s="182">
        <f t="shared" si="11"/>
        <v>0</v>
      </c>
      <c r="M73" s="197">
        <f t="shared" ref="M73:N84" si="12">+K73+K34</f>
        <v>812953.74</v>
      </c>
      <c r="N73" s="198">
        <f t="shared" si="12"/>
        <v>0</v>
      </c>
    </row>
    <row r="74" spans="1:14" ht="15" hidden="1" customHeight="1" x14ac:dyDescent="0.25">
      <c r="A74" s="257">
        <v>262</v>
      </c>
      <c r="B74" s="178" t="s">
        <v>28</v>
      </c>
      <c r="C74" s="182"/>
      <c r="D74" s="182"/>
      <c r="E74" s="182"/>
      <c r="F74" s="182"/>
      <c r="G74" s="182"/>
      <c r="H74" s="182"/>
      <c r="I74" s="182"/>
      <c r="J74" s="182"/>
      <c r="K74" s="182">
        <f t="shared" si="11"/>
        <v>0</v>
      </c>
      <c r="L74" s="182">
        <f t="shared" si="11"/>
        <v>0</v>
      </c>
      <c r="M74" s="197">
        <f t="shared" si="12"/>
        <v>17000</v>
      </c>
      <c r="N74" s="198">
        <f t="shared" si="12"/>
        <v>13195</v>
      </c>
    </row>
    <row r="75" spans="1:14" ht="15" hidden="1" customHeight="1" x14ac:dyDescent="0.25">
      <c r="A75" s="257">
        <v>266</v>
      </c>
      <c r="B75" s="178" t="s">
        <v>29</v>
      </c>
      <c r="C75" s="182"/>
      <c r="D75" s="182"/>
      <c r="E75" s="182"/>
      <c r="F75" s="182"/>
      <c r="G75" s="182"/>
      <c r="H75" s="182"/>
      <c r="I75" s="182"/>
      <c r="J75" s="182"/>
      <c r="K75" s="182">
        <f t="shared" si="11"/>
        <v>0</v>
      </c>
      <c r="L75" s="182">
        <f t="shared" si="11"/>
        <v>0</v>
      </c>
      <c r="M75" s="197">
        <f t="shared" si="12"/>
        <v>278984.82</v>
      </c>
      <c r="N75" s="198">
        <f t="shared" si="12"/>
        <v>0</v>
      </c>
    </row>
    <row r="76" spans="1:14" ht="15" hidden="1" customHeight="1" x14ac:dyDescent="0.25">
      <c r="A76" s="257">
        <v>267</v>
      </c>
      <c r="B76" s="178" t="s">
        <v>30</v>
      </c>
      <c r="C76" s="182"/>
      <c r="D76" s="182"/>
      <c r="E76" s="182"/>
      <c r="F76" s="182"/>
      <c r="G76" s="182"/>
      <c r="H76" s="182"/>
      <c r="I76" s="182"/>
      <c r="J76" s="182"/>
      <c r="K76" s="182">
        <f t="shared" si="11"/>
        <v>0</v>
      </c>
      <c r="L76" s="182">
        <f t="shared" si="11"/>
        <v>0</v>
      </c>
      <c r="M76" s="197">
        <f t="shared" si="12"/>
        <v>180000</v>
      </c>
      <c r="N76" s="198">
        <f t="shared" si="12"/>
        <v>0</v>
      </c>
    </row>
    <row r="77" spans="1:14" ht="15" hidden="1" customHeight="1" x14ac:dyDescent="0.25">
      <c r="A77" s="257">
        <v>268</v>
      </c>
      <c r="B77" s="178" t="s">
        <v>31</v>
      </c>
      <c r="C77" s="182"/>
      <c r="D77" s="182"/>
      <c r="E77" s="182"/>
      <c r="F77" s="182"/>
      <c r="G77" s="182"/>
      <c r="H77" s="182"/>
      <c r="I77" s="182"/>
      <c r="J77" s="182"/>
      <c r="K77" s="182">
        <f t="shared" si="11"/>
        <v>0</v>
      </c>
      <c r="L77" s="182">
        <f t="shared" si="11"/>
        <v>0</v>
      </c>
      <c r="M77" s="197">
        <f t="shared" si="12"/>
        <v>80808</v>
      </c>
      <c r="N77" s="198">
        <f t="shared" si="12"/>
        <v>0</v>
      </c>
    </row>
    <row r="78" spans="1:14" ht="15" hidden="1" customHeight="1" x14ac:dyDescent="0.25">
      <c r="A78" s="257">
        <v>269</v>
      </c>
      <c r="B78" s="178" t="s">
        <v>32</v>
      </c>
      <c r="C78" s="182"/>
      <c r="D78" s="182"/>
      <c r="E78" s="182"/>
      <c r="F78" s="182"/>
      <c r="G78" s="182"/>
      <c r="H78" s="182"/>
      <c r="I78" s="182"/>
      <c r="J78" s="182"/>
      <c r="K78" s="182">
        <f t="shared" si="11"/>
        <v>0</v>
      </c>
      <c r="L78" s="182">
        <f t="shared" si="11"/>
        <v>0</v>
      </c>
      <c r="M78" s="197">
        <f t="shared" si="12"/>
        <v>10000</v>
      </c>
      <c r="N78" s="198">
        <f t="shared" si="12"/>
        <v>0</v>
      </c>
    </row>
    <row r="79" spans="1:14" ht="15" hidden="1" customHeight="1" x14ac:dyDescent="0.25">
      <c r="A79" s="257">
        <v>292</v>
      </c>
      <c r="B79" s="178" t="s">
        <v>34</v>
      </c>
      <c r="C79" s="182"/>
      <c r="D79" s="182"/>
      <c r="E79" s="182"/>
      <c r="F79" s="182"/>
      <c r="G79" s="182"/>
      <c r="H79" s="182"/>
      <c r="I79" s="182"/>
      <c r="J79" s="182"/>
      <c r="K79" s="182">
        <f t="shared" si="11"/>
        <v>0</v>
      </c>
      <c r="L79" s="182">
        <f t="shared" si="11"/>
        <v>0</v>
      </c>
      <c r="M79" s="197">
        <f t="shared" si="12"/>
        <v>84929.9</v>
      </c>
      <c r="N79" s="198">
        <f t="shared" si="12"/>
        <v>0</v>
      </c>
    </row>
    <row r="80" spans="1:14" ht="15" hidden="1" customHeight="1" x14ac:dyDescent="0.25">
      <c r="A80" s="257">
        <v>295</v>
      </c>
      <c r="B80" s="178" t="s">
        <v>35</v>
      </c>
      <c r="C80" s="182"/>
      <c r="D80" s="182"/>
      <c r="E80" s="182"/>
      <c r="F80" s="182"/>
      <c r="G80" s="182"/>
      <c r="H80" s="182"/>
      <c r="I80" s="182"/>
      <c r="J80" s="182"/>
      <c r="K80" s="182">
        <f t="shared" si="11"/>
        <v>0</v>
      </c>
      <c r="L80" s="182">
        <f t="shared" si="11"/>
        <v>0</v>
      </c>
      <c r="M80" s="197">
        <f t="shared" si="12"/>
        <v>1891457.27</v>
      </c>
      <c r="N80" s="198">
        <f t="shared" si="12"/>
        <v>0</v>
      </c>
    </row>
    <row r="81" spans="1:14" ht="15" hidden="1" customHeight="1" x14ac:dyDescent="0.25">
      <c r="A81" s="257">
        <v>297</v>
      </c>
      <c r="B81" s="181" t="s">
        <v>36</v>
      </c>
      <c r="C81" s="182"/>
      <c r="D81" s="182"/>
      <c r="E81" s="182"/>
      <c r="F81" s="182"/>
      <c r="G81" s="182"/>
      <c r="H81" s="182"/>
      <c r="I81" s="182"/>
      <c r="J81" s="182"/>
      <c r="K81" s="182">
        <f t="shared" si="11"/>
        <v>0</v>
      </c>
      <c r="L81" s="182">
        <f t="shared" si="11"/>
        <v>0</v>
      </c>
      <c r="M81" s="197">
        <f t="shared" si="12"/>
        <v>41790.379999999997</v>
      </c>
      <c r="N81" s="198">
        <f t="shared" si="12"/>
        <v>0</v>
      </c>
    </row>
    <row r="82" spans="1:14" ht="15" hidden="1" customHeight="1" x14ac:dyDescent="0.25">
      <c r="A82" s="257">
        <v>298</v>
      </c>
      <c r="B82" s="181" t="s">
        <v>37</v>
      </c>
      <c r="C82" s="182"/>
      <c r="D82" s="182"/>
      <c r="E82" s="182"/>
      <c r="F82" s="182"/>
      <c r="G82" s="182"/>
      <c r="H82" s="182"/>
      <c r="I82" s="182"/>
      <c r="J82" s="182"/>
      <c r="K82" s="182">
        <f t="shared" si="11"/>
        <v>0</v>
      </c>
      <c r="L82" s="182">
        <f t="shared" si="11"/>
        <v>0</v>
      </c>
      <c r="M82" s="197">
        <f t="shared" si="12"/>
        <v>400000</v>
      </c>
      <c r="N82" s="198">
        <f t="shared" si="12"/>
        <v>7275.01</v>
      </c>
    </row>
    <row r="83" spans="1:14" ht="15" hidden="1" customHeight="1" x14ac:dyDescent="0.25">
      <c r="A83" s="257">
        <v>299</v>
      </c>
      <c r="B83" s="181" t="s">
        <v>38</v>
      </c>
      <c r="C83" s="182"/>
      <c r="D83" s="199"/>
      <c r="E83" s="182"/>
      <c r="F83" s="199"/>
      <c r="G83" s="182"/>
      <c r="H83" s="199"/>
      <c r="I83" s="182"/>
      <c r="J83" s="199"/>
      <c r="K83" s="182">
        <f>+C83+E83+G83+I83</f>
        <v>0</v>
      </c>
      <c r="L83" s="182">
        <f>+D83+F83+H83+J83</f>
        <v>0</v>
      </c>
      <c r="M83" s="197">
        <f t="shared" si="12"/>
        <v>300000</v>
      </c>
      <c r="N83" s="198">
        <f t="shared" si="12"/>
        <v>4798</v>
      </c>
    </row>
    <row r="84" spans="1:14" ht="15.75" hidden="1" customHeight="1" thickBot="1" x14ac:dyDescent="0.3">
      <c r="A84" s="187">
        <v>323</v>
      </c>
      <c r="B84" s="200" t="s">
        <v>139</v>
      </c>
      <c r="C84" s="185"/>
      <c r="D84" s="185"/>
      <c r="E84" s="185"/>
      <c r="F84" s="185"/>
      <c r="G84" s="185"/>
      <c r="H84" s="185"/>
      <c r="I84" s="185"/>
      <c r="J84" s="185"/>
      <c r="K84" s="185">
        <f t="shared" si="11"/>
        <v>0</v>
      </c>
      <c r="L84" s="185">
        <f t="shared" si="11"/>
        <v>0</v>
      </c>
      <c r="M84" s="201">
        <f t="shared" si="12"/>
        <v>0</v>
      </c>
      <c r="N84" s="202">
        <f t="shared" si="12"/>
        <v>0</v>
      </c>
    </row>
    <row r="85" spans="1:14" ht="16.5" hidden="1" customHeight="1" thickBot="1" x14ac:dyDescent="0.3">
      <c r="A85" s="187"/>
      <c r="B85" s="188" t="s">
        <v>147</v>
      </c>
      <c r="C85" s="189">
        <f t="shared" ref="C85:N85" si="13">SUM(C63:C84)</f>
        <v>0</v>
      </c>
      <c r="D85" s="189">
        <f t="shared" si="13"/>
        <v>0</v>
      </c>
      <c r="E85" s="189">
        <f t="shared" si="13"/>
        <v>0</v>
      </c>
      <c r="F85" s="189">
        <f t="shared" si="13"/>
        <v>0</v>
      </c>
      <c r="G85" s="189">
        <f t="shared" si="13"/>
        <v>0</v>
      </c>
      <c r="H85" s="189">
        <f t="shared" si="13"/>
        <v>0</v>
      </c>
      <c r="I85" s="189">
        <f t="shared" si="13"/>
        <v>0</v>
      </c>
      <c r="J85" s="189">
        <f t="shared" si="13"/>
        <v>0</v>
      </c>
      <c r="K85" s="189">
        <f t="shared" si="13"/>
        <v>0</v>
      </c>
      <c r="L85" s="189">
        <f t="shared" si="13"/>
        <v>0</v>
      </c>
      <c r="M85" s="203">
        <f t="shared" si="13"/>
        <v>4763509.82</v>
      </c>
      <c r="N85" s="204">
        <f t="shared" si="13"/>
        <v>136886.92000000001</v>
      </c>
    </row>
    <row r="86" spans="1:14" ht="16.5" hidden="1" customHeight="1" thickBot="1" x14ac:dyDescent="0.3">
      <c r="A86" s="191"/>
      <c r="B86" s="188" t="s">
        <v>52</v>
      </c>
      <c r="C86" s="189">
        <f t="shared" ref="C86:N86" si="14">+C85+C60</f>
        <v>0</v>
      </c>
      <c r="D86" s="189">
        <f t="shared" si="14"/>
        <v>0</v>
      </c>
      <c r="E86" s="189">
        <f t="shared" si="14"/>
        <v>0</v>
      </c>
      <c r="F86" s="189">
        <f t="shared" si="14"/>
        <v>0</v>
      </c>
      <c r="G86" s="189">
        <f t="shared" si="14"/>
        <v>0</v>
      </c>
      <c r="H86" s="189">
        <f t="shared" si="14"/>
        <v>0</v>
      </c>
      <c r="I86" s="189">
        <f t="shared" si="14"/>
        <v>0</v>
      </c>
      <c r="J86" s="189">
        <f t="shared" si="14"/>
        <v>0</v>
      </c>
      <c r="K86" s="189">
        <f t="shared" si="14"/>
        <v>0</v>
      </c>
      <c r="L86" s="189">
        <f t="shared" si="14"/>
        <v>0</v>
      </c>
      <c r="M86" s="189">
        <f t="shared" si="14"/>
        <v>12734672.359999999</v>
      </c>
      <c r="N86" s="189">
        <f t="shared" si="14"/>
        <v>7860811.7100000009</v>
      </c>
    </row>
    <row r="87" spans="1:14" ht="15" hidden="1" customHeight="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</row>
    <row r="88" spans="1:14" ht="15" hidden="1" customHeight="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</row>
    <row r="89" spans="1:14" ht="15" hidden="1" customHeight="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</row>
    <row r="90" spans="1:14" ht="15" hidden="1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</row>
    <row r="91" spans="1:14" ht="15" hidden="1" customHeight="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</row>
    <row r="92" spans="1:14" ht="15" hidden="1" customHeight="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</row>
    <row r="93" spans="1:14" ht="15" hidden="1" customHeight="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1:14" ht="15" hidden="1" customHeight="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</row>
    <row r="95" spans="1:14" ht="15" hidden="1" customHeight="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</row>
    <row r="96" spans="1:14" ht="15" hidden="1" customHeight="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</row>
    <row r="97" spans="1:14" ht="15" hidden="1" customHeight="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</row>
    <row r="98" spans="1:14" ht="15" hidden="1" customHeight="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</row>
    <row r="99" spans="1:14" ht="15" hidden="1" customHeight="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</row>
    <row r="100" spans="1:14" ht="15" hidden="1" customHeight="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</row>
    <row r="101" spans="1:14" ht="15" hidden="1" customHeight="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</row>
    <row r="102" spans="1:14" ht="15" hidden="1" customHeight="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</row>
    <row r="103" spans="1:14" ht="15" hidden="1" customHeight="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</row>
    <row r="104" spans="1:14" ht="16.5" hidden="1" customHeight="1" thickBot="1" x14ac:dyDescent="0.3">
      <c r="A104" s="308" t="s">
        <v>171</v>
      </c>
      <c r="B104" s="308"/>
      <c r="C104" s="308"/>
      <c r="D104" s="308"/>
      <c r="E104" s="308"/>
      <c r="F104" s="308"/>
      <c r="G104" s="308"/>
      <c r="H104" s="308"/>
      <c r="I104" s="308"/>
      <c r="J104" s="308"/>
      <c r="K104" s="309"/>
      <c r="L104" s="309"/>
    </row>
    <row r="105" spans="1:14" ht="16.5" hidden="1" customHeight="1" thickBot="1" x14ac:dyDescent="0.3">
      <c r="A105" s="205" t="s">
        <v>4</v>
      </c>
      <c r="B105" s="206" t="s">
        <v>5</v>
      </c>
      <c r="C105" s="310" t="s">
        <v>45</v>
      </c>
      <c r="D105" s="311"/>
      <c r="E105" s="310" t="s">
        <v>46</v>
      </c>
      <c r="F105" s="311"/>
      <c r="G105" s="310" t="s">
        <v>47</v>
      </c>
      <c r="H105" s="311"/>
      <c r="I105" s="310" t="s">
        <v>48</v>
      </c>
      <c r="J105" s="312"/>
      <c r="K105" s="313" t="s">
        <v>10</v>
      </c>
      <c r="L105" s="314"/>
      <c r="M105" s="303" t="s">
        <v>178</v>
      </c>
      <c r="N105" s="304"/>
    </row>
    <row r="106" spans="1:14" ht="15.75" hidden="1" customHeight="1" x14ac:dyDescent="0.25">
      <c r="A106" s="168"/>
      <c r="B106" s="169"/>
      <c r="C106" s="194" t="s">
        <v>141</v>
      </c>
      <c r="D106" s="194" t="s">
        <v>142</v>
      </c>
      <c r="E106" s="194" t="s">
        <v>141</v>
      </c>
      <c r="F106" s="194" t="s">
        <v>142</v>
      </c>
      <c r="G106" s="194" t="s">
        <v>141</v>
      </c>
      <c r="H106" s="194" t="s">
        <v>142</v>
      </c>
      <c r="I106" s="194" t="s">
        <v>141</v>
      </c>
      <c r="J106" s="194" t="s">
        <v>142</v>
      </c>
      <c r="K106" s="170" t="s">
        <v>141</v>
      </c>
      <c r="L106" s="207" t="s">
        <v>142</v>
      </c>
      <c r="M106" s="208" t="s">
        <v>141</v>
      </c>
      <c r="N106" s="209" t="s">
        <v>142</v>
      </c>
    </row>
    <row r="107" spans="1:14" ht="15.75" hidden="1" customHeight="1" x14ac:dyDescent="0.25">
      <c r="A107" s="254" t="s">
        <v>124</v>
      </c>
      <c r="B107" s="169" t="s">
        <v>13</v>
      </c>
      <c r="C107" s="172"/>
      <c r="D107" s="172"/>
      <c r="E107" s="172"/>
      <c r="F107" s="172"/>
      <c r="G107" s="172"/>
      <c r="H107" s="172"/>
      <c r="I107" s="172"/>
      <c r="J107" s="172"/>
      <c r="K107" s="172"/>
      <c r="L107" s="210"/>
      <c r="M107" s="211"/>
      <c r="N107" s="212"/>
    </row>
    <row r="108" spans="1:14" ht="15.75" hidden="1" customHeight="1" x14ac:dyDescent="0.25">
      <c r="A108" s="254"/>
      <c r="B108" s="169" t="s">
        <v>143</v>
      </c>
      <c r="C108" s="172"/>
      <c r="D108" s="172"/>
      <c r="E108" s="172"/>
      <c r="F108" s="172"/>
      <c r="G108" s="172"/>
      <c r="H108" s="172"/>
      <c r="I108" s="172"/>
      <c r="J108" s="172"/>
      <c r="K108" s="172">
        <f t="shared" ref="K108:L110" si="15">+C108+E108+G108+I108</f>
        <v>0</v>
      </c>
      <c r="L108" s="210">
        <f t="shared" si="15"/>
        <v>0</v>
      </c>
      <c r="M108" s="213">
        <f>+K108+M57</f>
        <v>7971162.54</v>
      </c>
      <c r="N108" s="214">
        <f>+L108+N57</f>
        <v>6941372.3100000005</v>
      </c>
    </row>
    <row r="109" spans="1:14" ht="15.75" hidden="1" customHeight="1" x14ac:dyDescent="0.25">
      <c r="A109" s="254"/>
      <c r="B109" s="169" t="s">
        <v>148</v>
      </c>
      <c r="C109" s="172"/>
      <c r="D109" s="172"/>
      <c r="E109" s="172"/>
      <c r="F109" s="172"/>
      <c r="G109" s="172"/>
      <c r="H109" s="172"/>
      <c r="I109" s="172"/>
      <c r="J109" s="172"/>
      <c r="K109" s="172">
        <f t="shared" si="15"/>
        <v>0</v>
      </c>
      <c r="L109" s="210">
        <f t="shared" si="15"/>
        <v>0</v>
      </c>
      <c r="M109" s="213">
        <f>+K109+M58</f>
        <v>0</v>
      </c>
      <c r="N109" s="214">
        <f>+L109+N58</f>
        <v>0</v>
      </c>
    </row>
    <row r="110" spans="1:14" ht="15.75" hidden="1" customHeight="1" x14ac:dyDescent="0.25">
      <c r="A110" s="254"/>
      <c r="B110" s="169" t="s">
        <v>144</v>
      </c>
      <c r="C110" s="172"/>
      <c r="D110" s="172"/>
      <c r="E110" s="172"/>
      <c r="F110" s="172"/>
      <c r="G110" s="172"/>
      <c r="H110" s="172"/>
      <c r="I110" s="172"/>
      <c r="J110" s="172"/>
      <c r="K110" s="172">
        <f t="shared" si="15"/>
        <v>0</v>
      </c>
      <c r="L110" s="210">
        <f t="shared" si="15"/>
        <v>0</v>
      </c>
      <c r="M110" s="213">
        <f>+K110+M58</f>
        <v>0</v>
      </c>
      <c r="N110" s="214">
        <f>+L110+N59</f>
        <v>782552.48</v>
      </c>
    </row>
    <row r="111" spans="1:14" ht="15.75" hidden="1" customHeight="1" x14ac:dyDescent="0.25">
      <c r="A111" s="254"/>
      <c r="B111" s="169" t="s">
        <v>125</v>
      </c>
      <c r="C111" s="172">
        <f>SUM(C108:C110)</f>
        <v>0</v>
      </c>
      <c r="D111" s="172">
        <f t="shared" ref="D111:N111" si="16">SUM(D108:D110)</f>
        <v>0</v>
      </c>
      <c r="E111" s="172">
        <f t="shared" si="16"/>
        <v>0</v>
      </c>
      <c r="F111" s="172">
        <f t="shared" si="16"/>
        <v>0</v>
      </c>
      <c r="G111" s="172">
        <f t="shared" si="16"/>
        <v>0</v>
      </c>
      <c r="H111" s="172">
        <f t="shared" si="16"/>
        <v>0</v>
      </c>
      <c r="I111" s="172">
        <f t="shared" si="16"/>
        <v>0</v>
      </c>
      <c r="J111" s="172">
        <f t="shared" si="16"/>
        <v>0</v>
      </c>
      <c r="K111" s="172">
        <f t="shared" si="16"/>
        <v>0</v>
      </c>
      <c r="L111" s="210">
        <f t="shared" si="16"/>
        <v>0</v>
      </c>
      <c r="M111" s="215">
        <f t="shared" si="16"/>
        <v>7971162.54</v>
      </c>
      <c r="N111" s="173">
        <f t="shared" si="16"/>
        <v>7723924.790000001</v>
      </c>
    </row>
    <row r="112" spans="1:14" ht="15.75" hidden="1" customHeight="1" x14ac:dyDescent="0.25">
      <c r="A112" s="255"/>
      <c r="B112" s="169"/>
      <c r="C112" s="176"/>
      <c r="D112" s="174"/>
      <c r="E112" s="176"/>
      <c r="F112" s="176"/>
      <c r="G112" s="176"/>
      <c r="H112" s="176"/>
      <c r="I112" s="176"/>
      <c r="J112" s="176"/>
      <c r="K112" s="174"/>
      <c r="L112" s="216"/>
      <c r="M112" s="211"/>
      <c r="N112" s="212"/>
    </row>
    <row r="113" spans="1:14" ht="15.75" hidden="1" customHeight="1" x14ac:dyDescent="0.25">
      <c r="A113" s="255"/>
      <c r="B113" s="169" t="s">
        <v>14</v>
      </c>
      <c r="C113" s="172"/>
      <c r="D113" s="172"/>
      <c r="E113" s="172"/>
      <c r="F113" s="172"/>
      <c r="G113" s="172"/>
      <c r="H113" s="172"/>
      <c r="I113" s="172"/>
      <c r="J113" s="172"/>
      <c r="K113" s="172"/>
      <c r="L113" s="210"/>
      <c r="M113" s="211"/>
      <c r="N113" s="212"/>
    </row>
    <row r="114" spans="1:14" ht="15" hidden="1" customHeight="1" x14ac:dyDescent="0.25">
      <c r="A114" s="257">
        <v>111</v>
      </c>
      <c r="B114" s="178" t="s">
        <v>15</v>
      </c>
      <c r="C114" s="182"/>
      <c r="D114" s="182"/>
      <c r="E114" s="182"/>
      <c r="F114" s="182"/>
      <c r="G114" s="182"/>
      <c r="H114" s="182"/>
      <c r="I114" s="182"/>
      <c r="J114" s="182"/>
      <c r="K114" s="182">
        <f>+C114+E114+G114+I114</f>
        <v>0</v>
      </c>
      <c r="L114" s="217">
        <f>+D114+F114+H114+J114</f>
        <v>0</v>
      </c>
      <c r="M114" s="213">
        <f t="shared" ref="M114:M120" si="17">+K114+M62</f>
        <v>0</v>
      </c>
      <c r="N114" s="214">
        <f t="shared" ref="N114:N122" si="18">+L114+N63</f>
        <v>96455.75</v>
      </c>
    </row>
    <row r="115" spans="1:14" ht="15" hidden="1" customHeight="1" x14ac:dyDescent="0.25">
      <c r="A115" s="257">
        <v>113</v>
      </c>
      <c r="B115" s="178" t="s">
        <v>146</v>
      </c>
      <c r="C115" s="182"/>
      <c r="D115" s="182"/>
      <c r="E115" s="182"/>
      <c r="F115" s="182"/>
      <c r="G115" s="182"/>
      <c r="H115" s="182"/>
      <c r="I115" s="182"/>
      <c r="J115" s="182"/>
      <c r="K115" s="182">
        <f t="shared" ref="K115:L130" si="19">+C115+E115+G115+I115</f>
        <v>0</v>
      </c>
      <c r="L115" s="217">
        <f t="shared" si="19"/>
        <v>0</v>
      </c>
      <c r="M115" s="213">
        <f t="shared" si="17"/>
        <v>106000</v>
      </c>
      <c r="N115" s="214">
        <f t="shared" si="18"/>
        <v>8643.16</v>
      </c>
    </row>
    <row r="116" spans="1:14" ht="15" hidden="1" customHeight="1" x14ac:dyDescent="0.25">
      <c r="A116" s="257">
        <v>122</v>
      </c>
      <c r="B116" s="178" t="s">
        <v>17</v>
      </c>
      <c r="C116" s="182"/>
      <c r="D116" s="182"/>
      <c r="E116" s="182"/>
      <c r="F116" s="182"/>
      <c r="G116" s="182"/>
      <c r="H116" s="182"/>
      <c r="I116" s="182"/>
      <c r="J116" s="182"/>
      <c r="K116" s="182">
        <f t="shared" si="19"/>
        <v>0</v>
      </c>
      <c r="L116" s="217">
        <f t="shared" si="19"/>
        <v>0</v>
      </c>
      <c r="M116" s="213">
        <f t="shared" si="17"/>
        <v>11825</v>
      </c>
      <c r="N116" s="214">
        <f t="shared" si="18"/>
        <v>0</v>
      </c>
    </row>
    <row r="117" spans="1:14" ht="15" hidden="1" customHeight="1" x14ac:dyDescent="0.25">
      <c r="A117" s="257">
        <v>163</v>
      </c>
      <c r="B117" s="178" t="s">
        <v>18</v>
      </c>
      <c r="C117" s="182"/>
      <c r="D117" s="182"/>
      <c r="E117" s="182"/>
      <c r="F117" s="182"/>
      <c r="G117" s="182"/>
      <c r="H117" s="182"/>
      <c r="I117" s="182"/>
      <c r="J117" s="182"/>
      <c r="K117" s="182">
        <f t="shared" si="19"/>
        <v>0</v>
      </c>
      <c r="L117" s="217">
        <f t="shared" si="19"/>
        <v>0</v>
      </c>
      <c r="M117" s="213">
        <f t="shared" si="17"/>
        <v>64244.05</v>
      </c>
      <c r="N117" s="214">
        <f t="shared" si="18"/>
        <v>0</v>
      </c>
    </row>
    <row r="118" spans="1:14" ht="15" hidden="1" customHeight="1" x14ac:dyDescent="0.25">
      <c r="A118" s="257">
        <v>169</v>
      </c>
      <c r="B118" s="134" t="s">
        <v>194</v>
      </c>
      <c r="C118" s="182"/>
      <c r="D118" s="182"/>
      <c r="E118" s="182"/>
      <c r="F118" s="182"/>
      <c r="G118" s="182"/>
      <c r="H118" s="182"/>
      <c r="I118" s="182"/>
      <c r="J118" s="182"/>
      <c r="K118" s="182">
        <f t="shared" si="19"/>
        <v>0</v>
      </c>
      <c r="L118" s="217">
        <f t="shared" si="19"/>
        <v>0</v>
      </c>
      <c r="M118" s="213">
        <f t="shared" si="17"/>
        <v>100000</v>
      </c>
      <c r="N118" s="214">
        <f t="shared" si="18"/>
        <v>0</v>
      </c>
    </row>
    <row r="119" spans="1:14" ht="15" hidden="1" customHeight="1" x14ac:dyDescent="0.25">
      <c r="A119" s="257">
        <v>171</v>
      </c>
      <c r="B119" s="178" t="s">
        <v>136</v>
      </c>
      <c r="C119" s="182"/>
      <c r="D119" s="182"/>
      <c r="E119" s="182"/>
      <c r="F119" s="182"/>
      <c r="G119" s="182"/>
      <c r="H119" s="182"/>
      <c r="I119" s="182"/>
      <c r="J119" s="182"/>
      <c r="K119" s="182">
        <f t="shared" si="19"/>
        <v>0</v>
      </c>
      <c r="L119" s="217">
        <f t="shared" si="19"/>
        <v>0</v>
      </c>
      <c r="M119" s="213">
        <f t="shared" si="17"/>
        <v>20000</v>
      </c>
      <c r="N119" s="214">
        <f t="shared" si="18"/>
        <v>0</v>
      </c>
    </row>
    <row r="120" spans="1:14" ht="15" hidden="1" customHeight="1" x14ac:dyDescent="0.25">
      <c r="A120" s="257">
        <v>174</v>
      </c>
      <c r="B120" s="178" t="s">
        <v>19</v>
      </c>
      <c r="C120" s="182"/>
      <c r="D120" s="182"/>
      <c r="E120" s="182"/>
      <c r="F120" s="182"/>
      <c r="G120" s="182"/>
      <c r="H120" s="182"/>
      <c r="I120" s="182"/>
      <c r="J120" s="182"/>
      <c r="K120" s="182">
        <f t="shared" si="19"/>
        <v>0</v>
      </c>
      <c r="L120" s="217">
        <f t="shared" si="19"/>
        <v>0</v>
      </c>
      <c r="M120" s="213">
        <f t="shared" si="17"/>
        <v>50000</v>
      </c>
      <c r="N120" s="214">
        <f t="shared" si="18"/>
        <v>6520</v>
      </c>
    </row>
    <row r="121" spans="1:14" ht="15" hidden="1" customHeight="1" x14ac:dyDescent="0.25">
      <c r="A121" s="257">
        <v>197</v>
      </c>
      <c r="B121" s="178" t="s">
        <v>21</v>
      </c>
      <c r="C121" s="182"/>
      <c r="D121" s="182"/>
      <c r="E121" s="182"/>
      <c r="F121" s="182"/>
      <c r="G121" s="182"/>
      <c r="H121" s="182"/>
      <c r="I121" s="182"/>
      <c r="J121" s="182"/>
      <c r="K121" s="182">
        <f>+C121+E121+G121+I121</f>
        <v>0</v>
      </c>
      <c r="L121" s="217">
        <f>+D121+F121+H121+J121</f>
        <v>0</v>
      </c>
      <c r="M121" s="213">
        <f>+K121+M69</f>
        <v>56688.5</v>
      </c>
      <c r="N121" s="214">
        <f>+L121+N70</f>
        <v>0</v>
      </c>
    </row>
    <row r="122" spans="1:14" ht="15" hidden="1" customHeight="1" x14ac:dyDescent="0.25">
      <c r="A122" s="259">
        <v>199</v>
      </c>
      <c r="B122" s="181" t="s">
        <v>22</v>
      </c>
      <c r="C122" s="182"/>
      <c r="D122" s="199"/>
      <c r="E122" s="199"/>
      <c r="F122" s="199"/>
      <c r="G122" s="182"/>
      <c r="H122" s="199"/>
      <c r="I122" s="182"/>
      <c r="J122" s="199"/>
      <c r="K122" s="199">
        <f t="shared" si="19"/>
        <v>0</v>
      </c>
      <c r="L122" s="218">
        <f t="shared" si="19"/>
        <v>0</v>
      </c>
      <c r="M122" s="213">
        <f>+K122+M70</f>
        <v>52000</v>
      </c>
      <c r="N122" s="214">
        <f t="shared" si="18"/>
        <v>0</v>
      </c>
    </row>
    <row r="123" spans="1:14" ht="15" hidden="1" customHeight="1" x14ac:dyDescent="0.25">
      <c r="A123" s="259">
        <v>243</v>
      </c>
      <c r="B123" s="134" t="s">
        <v>49</v>
      </c>
      <c r="C123" s="182"/>
      <c r="D123" s="199"/>
      <c r="E123" s="199"/>
      <c r="F123" s="199"/>
      <c r="G123" s="182"/>
      <c r="H123" s="199"/>
      <c r="I123" s="182"/>
      <c r="J123" s="199"/>
      <c r="K123" s="199">
        <f>+C123+E123+G123+I123</f>
        <v>0</v>
      </c>
      <c r="L123" s="218">
        <f>+D123+F123+H123+J123</f>
        <v>0</v>
      </c>
      <c r="M123" s="213">
        <f>+K123+M71</f>
        <v>127225.9</v>
      </c>
      <c r="N123" s="214">
        <f>+L123+N72</f>
        <v>0</v>
      </c>
    </row>
    <row r="124" spans="1:14" ht="15" hidden="1" customHeight="1" x14ac:dyDescent="0.25">
      <c r="A124" s="257">
        <v>261</v>
      </c>
      <c r="B124" s="178" t="s">
        <v>27</v>
      </c>
      <c r="C124" s="182"/>
      <c r="D124" s="182"/>
      <c r="E124" s="182"/>
      <c r="F124" s="182"/>
      <c r="G124" s="182"/>
      <c r="H124" s="182"/>
      <c r="I124" s="182"/>
      <c r="J124" s="182"/>
      <c r="K124" s="182">
        <f t="shared" si="19"/>
        <v>0</v>
      </c>
      <c r="L124" s="217">
        <f t="shared" si="19"/>
        <v>0</v>
      </c>
      <c r="M124" s="213">
        <f>+K124+M72</f>
        <v>77602.259999999995</v>
      </c>
      <c r="N124" s="214">
        <f t="shared" ref="N124:N135" si="20">+L124+N73</f>
        <v>0</v>
      </c>
    </row>
    <row r="125" spans="1:14" ht="15" hidden="1" customHeight="1" x14ac:dyDescent="0.25">
      <c r="A125" s="257">
        <v>262</v>
      </c>
      <c r="B125" s="178" t="s">
        <v>28</v>
      </c>
      <c r="C125" s="182"/>
      <c r="D125" s="182"/>
      <c r="E125" s="182"/>
      <c r="F125" s="182"/>
      <c r="G125" s="182"/>
      <c r="H125" s="182"/>
      <c r="I125" s="182"/>
      <c r="J125" s="182"/>
      <c r="K125" s="182">
        <f t="shared" si="19"/>
        <v>0</v>
      </c>
      <c r="L125" s="217">
        <f t="shared" si="19"/>
        <v>0</v>
      </c>
      <c r="M125" s="213">
        <f t="shared" ref="M125:M135" si="21">+K125+M73</f>
        <v>812953.74</v>
      </c>
      <c r="N125" s="214">
        <f t="shared" si="20"/>
        <v>13195</v>
      </c>
    </row>
    <row r="126" spans="1:14" ht="15" hidden="1" customHeight="1" x14ac:dyDescent="0.25">
      <c r="A126" s="257">
        <v>266</v>
      </c>
      <c r="B126" s="178" t="s">
        <v>29</v>
      </c>
      <c r="C126" s="182"/>
      <c r="D126" s="182"/>
      <c r="E126" s="182"/>
      <c r="F126" s="182"/>
      <c r="G126" s="182"/>
      <c r="H126" s="182"/>
      <c r="I126" s="182"/>
      <c r="J126" s="182"/>
      <c r="K126" s="182">
        <f t="shared" si="19"/>
        <v>0</v>
      </c>
      <c r="L126" s="217">
        <f t="shared" si="19"/>
        <v>0</v>
      </c>
      <c r="M126" s="213">
        <f t="shared" si="21"/>
        <v>17000</v>
      </c>
      <c r="N126" s="214">
        <f t="shared" si="20"/>
        <v>0</v>
      </c>
    </row>
    <row r="127" spans="1:14" ht="15" hidden="1" customHeight="1" x14ac:dyDescent="0.25">
      <c r="A127" s="257">
        <v>267</v>
      </c>
      <c r="B127" s="178" t="s">
        <v>30</v>
      </c>
      <c r="C127" s="182"/>
      <c r="D127" s="182"/>
      <c r="E127" s="182"/>
      <c r="F127" s="182"/>
      <c r="G127" s="182"/>
      <c r="H127" s="182"/>
      <c r="I127" s="182"/>
      <c r="J127" s="182"/>
      <c r="K127" s="182">
        <f t="shared" si="19"/>
        <v>0</v>
      </c>
      <c r="L127" s="217">
        <f t="shared" si="19"/>
        <v>0</v>
      </c>
      <c r="M127" s="213">
        <f t="shared" si="21"/>
        <v>278984.82</v>
      </c>
      <c r="N127" s="214">
        <f t="shared" si="20"/>
        <v>0</v>
      </c>
    </row>
    <row r="128" spans="1:14" ht="15" hidden="1" customHeight="1" x14ac:dyDescent="0.25">
      <c r="A128" s="257">
        <v>268</v>
      </c>
      <c r="B128" s="178" t="s">
        <v>31</v>
      </c>
      <c r="C128" s="182"/>
      <c r="D128" s="182"/>
      <c r="E128" s="182"/>
      <c r="F128" s="182"/>
      <c r="G128" s="182"/>
      <c r="H128" s="182"/>
      <c r="I128" s="182"/>
      <c r="J128" s="182"/>
      <c r="K128" s="182">
        <f t="shared" si="19"/>
        <v>0</v>
      </c>
      <c r="L128" s="217">
        <f t="shared" si="19"/>
        <v>0</v>
      </c>
      <c r="M128" s="213">
        <f t="shared" si="21"/>
        <v>180000</v>
      </c>
      <c r="N128" s="214">
        <f t="shared" si="20"/>
        <v>0</v>
      </c>
    </row>
    <row r="129" spans="1:14" ht="15" hidden="1" customHeight="1" x14ac:dyDescent="0.25">
      <c r="A129" s="257">
        <v>269</v>
      </c>
      <c r="B129" s="178" t="s">
        <v>32</v>
      </c>
      <c r="C129" s="182"/>
      <c r="D129" s="182"/>
      <c r="E129" s="182"/>
      <c r="F129" s="182"/>
      <c r="G129" s="182"/>
      <c r="H129" s="182"/>
      <c r="I129" s="182"/>
      <c r="J129" s="182"/>
      <c r="K129" s="182">
        <f t="shared" si="19"/>
        <v>0</v>
      </c>
      <c r="L129" s="217">
        <f t="shared" si="19"/>
        <v>0</v>
      </c>
      <c r="M129" s="213">
        <f t="shared" si="21"/>
        <v>80808</v>
      </c>
      <c r="N129" s="214">
        <f t="shared" si="20"/>
        <v>0</v>
      </c>
    </row>
    <row r="130" spans="1:14" ht="15" hidden="1" customHeight="1" x14ac:dyDescent="0.25">
      <c r="A130" s="257">
        <v>292</v>
      </c>
      <c r="B130" s="178" t="s">
        <v>34</v>
      </c>
      <c r="C130" s="182"/>
      <c r="D130" s="182"/>
      <c r="E130" s="182"/>
      <c r="F130" s="182"/>
      <c r="G130" s="182"/>
      <c r="H130" s="182"/>
      <c r="I130" s="182"/>
      <c r="J130" s="182"/>
      <c r="K130" s="182">
        <f t="shared" si="19"/>
        <v>0</v>
      </c>
      <c r="L130" s="217">
        <f t="shared" si="19"/>
        <v>0</v>
      </c>
      <c r="M130" s="213">
        <f t="shared" si="21"/>
        <v>10000</v>
      </c>
      <c r="N130" s="214">
        <f t="shared" si="20"/>
        <v>0</v>
      </c>
    </row>
    <row r="131" spans="1:14" ht="15" hidden="1" customHeight="1" x14ac:dyDescent="0.25">
      <c r="A131" s="257">
        <v>295</v>
      </c>
      <c r="B131" s="178" t="s">
        <v>35</v>
      </c>
      <c r="C131" s="182"/>
      <c r="D131" s="182"/>
      <c r="E131" s="182"/>
      <c r="F131" s="182"/>
      <c r="G131" s="182"/>
      <c r="H131" s="182"/>
      <c r="I131" s="182"/>
      <c r="J131" s="182"/>
      <c r="K131" s="182">
        <f t="shared" ref="K131:L135" si="22">+C131+E131+G131+I131</f>
        <v>0</v>
      </c>
      <c r="L131" s="217">
        <f t="shared" si="22"/>
        <v>0</v>
      </c>
      <c r="M131" s="213">
        <f t="shared" si="21"/>
        <v>84929.9</v>
      </c>
      <c r="N131" s="214">
        <f t="shared" si="20"/>
        <v>0</v>
      </c>
    </row>
    <row r="132" spans="1:14" ht="15" hidden="1" customHeight="1" x14ac:dyDescent="0.25">
      <c r="A132" s="257">
        <v>297</v>
      </c>
      <c r="B132" s="178" t="s">
        <v>36</v>
      </c>
      <c r="C132" s="182"/>
      <c r="D132" s="182"/>
      <c r="E132" s="182"/>
      <c r="F132" s="182"/>
      <c r="G132" s="182"/>
      <c r="H132" s="182"/>
      <c r="I132" s="182"/>
      <c r="J132" s="182"/>
      <c r="K132" s="182">
        <f t="shared" si="22"/>
        <v>0</v>
      </c>
      <c r="L132" s="217">
        <f t="shared" si="22"/>
        <v>0</v>
      </c>
      <c r="M132" s="213">
        <f t="shared" si="21"/>
        <v>1891457.27</v>
      </c>
      <c r="N132" s="214">
        <f t="shared" si="20"/>
        <v>0</v>
      </c>
    </row>
    <row r="133" spans="1:14" ht="15" hidden="1" customHeight="1" x14ac:dyDescent="0.25">
      <c r="A133" s="257">
        <v>298</v>
      </c>
      <c r="B133" s="181" t="s">
        <v>37</v>
      </c>
      <c r="C133" s="182"/>
      <c r="D133" s="182"/>
      <c r="E133" s="182"/>
      <c r="F133" s="182"/>
      <c r="G133" s="182"/>
      <c r="H133" s="182"/>
      <c r="I133" s="182"/>
      <c r="J133" s="182"/>
      <c r="K133" s="182">
        <f t="shared" si="22"/>
        <v>0</v>
      </c>
      <c r="L133" s="217">
        <f t="shared" si="22"/>
        <v>0</v>
      </c>
      <c r="M133" s="213">
        <f t="shared" si="21"/>
        <v>41790.379999999997</v>
      </c>
      <c r="N133" s="214">
        <f t="shared" si="20"/>
        <v>7275.01</v>
      </c>
    </row>
    <row r="134" spans="1:14" ht="15" hidden="1" customHeight="1" x14ac:dyDescent="0.25">
      <c r="A134" s="257">
        <v>299</v>
      </c>
      <c r="B134" s="181" t="s">
        <v>38</v>
      </c>
      <c r="C134" s="182"/>
      <c r="D134" s="199"/>
      <c r="E134" s="199"/>
      <c r="F134" s="199"/>
      <c r="G134" s="182"/>
      <c r="H134" s="199"/>
      <c r="I134" s="182"/>
      <c r="J134" s="199"/>
      <c r="K134" s="182">
        <f>+C134+E134+G134+I134</f>
        <v>0</v>
      </c>
      <c r="L134" s="217">
        <f>+D134+F134+H134+J134</f>
        <v>0</v>
      </c>
      <c r="M134" s="213">
        <f t="shared" si="21"/>
        <v>400000</v>
      </c>
      <c r="N134" s="214">
        <f t="shared" si="20"/>
        <v>4798</v>
      </c>
    </row>
    <row r="135" spans="1:14" ht="15.75" hidden="1" customHeight="1" thickBot="1" x14ac:dyDescent="0.3">
      <c r="A135" s="260">
        <v>323</v>
      </c>
      <c r="B135" s="219" t="s">
        <v>139</v>
      </c>
      <c r="C135" s="199"/>
      <c r="D135" s="199"/>
      <c r="E135" s="199"/>
      <c r="F135" s="199"/>
      <c r="G135" s="199"/>
      <c r="H135" s="199"/>
      <c r="I135" s="199"/>
      <c r="J135" s="199"/>
      <c r="K135" s="199">
        <f t="shared" si="22"/>
        <v>0</v>
      </c>
      <c r="L135" s="218">
        <f t="shared" si="22"/>
        <v>0</v>
      </c>
      <c r="M135" s="220">
        <f t="shared" si="21"/>
        <v>300000</v>
      </c>
      <c r="N135" s="221">
        <f t="shared" si="20"/>
        <v>0</v>
      </c>
    </row>
    <row r="136" spans="1:14" ht="16.5" hidden="1" customHeight="1" thickBot="1" x14ac:dyDescent="0.3">
      <c r="A136" s="222"/>
      <c r="B136" s="223" t="s">
        <v>51</v>
      </c>
      <c r="C136" s="224">
        <f t="shared" ref="C136:N136" si="23">SUM(C114:C135)</f>
        <v>0</v>
      </c>
      <c r="D136" s="224">
        <f t="shared" si="23"/>
        <v>0</v>
      </c>
      <c r="E136" s="224">
        <f t="shared" si="23"/>
        <v>0</v>
      </c>
      <c r="F136" s="224">
        <f t="shared" si="23"/>
        <v>0</v>
      </c>
      <c r="G136" s="224">
        <f t="shared" si="23"/>
        <v>0</v>
      </c>
      <c r="H136" s="224">
        <f t="shared" si="23"/>
        <v>0</v>
      </c>
      <c r="I136" s="224">
        <f t="shared" si="23"/>
        <v>0</v>
      </c>
      <c r="J136" s="224">
        <f t="shared" si="23"/>
        <v>0</v>
      </c>
      <c r="K136" s="224">
        <f t="shared" si="23"/>
        <v>0</v>
      </c>
      <c r="L136" s="225">
        <f t="shared" si="23"/>
        <v>0</v>
      </c>
      <c r="M136" s="225">
        <f t="shared" si="23"/>
        <v>4763509.82</v>
      </c>
      <c r="N136" s="226">
        <f t="shared" si="23"/>
        <v>136886.92000000001</v>
      </c>
    </row>
    <row r="137" spans="1:14" ht="16.5" hidden="1" customHeight="1" thickBot="1" x14ac:dyDescent="0.3">
      <c r="A137" s="191"/>
      <c r="B137" s="188" t="s">
        <v>52</v>
      </c>
      <c r="C137" s="193">
        <f t="shared" ref="C137:N137" si="24">+C136+C111</f>
        <v>0</v>
      </c>
      <c r="D137" s="193">
        <f t="shared" si="24"/>
        <v>0</v>
      </c>
      <c r="E137" s="193">
        <f t="shared" si="24"/>
        <v>0</v>
      </c>
      <c r="F137" s="193">
        <f t="shared" si="24"/>
        <v>0</v>
      </c>
      <c r="G137" s="193">
        <f t="shared" si="24"/>
        <v>0</v>
      </c>
      <c r="H137" s="193">
        <f t="shared" si="24"/>
        <v>0</v>
      </c>
      <c r="I137" s="193">
        <f t="shared" si="24"/>
        <v>0</v>
      </c>
      <c r="J137" s="193">
        <f t="shared" si="24"/>
        <v>0</v>
      </c>
      <c r="K137" s="193">
        <f t="shared" si="24"/>
        <v>0</v>
      </c>
      <c r="L137" s="227">
        <f t="shared" si="24"/>
        <v>0</v>
      </c>
      <c r="M137" s="227">
        <f t="shared" si="24"/>
        <v>12734672.359999999</v>
      </c>
      <c r="N137" s="228">
        <f t="shared" si="24"/>
        <v>7860811.7100000009</v>
      </c>
    </row>
    <row r="138" spans="1:14" ht="15.75" hidden="1" x14ac:dyDescent="0.3">
      <c r="A138" s="19"/>
      <c r="B138" s="106"/>
      <c r="C138" s="107"/>
      <c r="D138" s="107"/>
      <c r="E138" s="107"/>
      <c r="F138" s="107"/>
      <c r="G138" s="107"/>
      <c r="H138" s="107"/>
      <c r="I138" s="107"/>
      <c r="J138" s="107"/>
      <c r="K138" s="107"/>
      <c r="L138" s="107"/>
      <c r="M138" s="105"/>
      <c r="N138" s="105"/>
    </row>
    <row r="139" spans="1:14" ht="15.75" hidden="1" x14ac:dyDescent="0.3">
      <c r="A139" s="19"/>
      <c r="B139" s="106"/>
      <c r="C139" s="107"/>
      <c r="D139" s="107"/>
      <c r="E139" s="107"/>
      <c r="F139" s="107"/>
      <c r="G139" s="107"/>
      <c r="H139" s="107"/>
      <c r="I139" s="107"/>
      <c r="J139" s="107"/>
      <c r="K139" s="107"/>
      <c r="L139" s="107"/>
    </row>
    <row r="140" spans="1:14" ht="15.75" hidden="1" x14ac:dyDescent="0.3">
      <c r="A140" s="19"/>
      <c r="B140" s="106"/>
      <c r="C140" s="107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4" ht="15.75" hidden="1" x14ac:dyDescent="0.3">
      <c r="A141" s="19"/>
      <c r="B141" s="106"/>
      <c r="C141" s="107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4" ht="15.75" hidden="1" x14ac:dyDescent="0.3">
      <c r="A142" s="19"/>
      <c r="B142" s="106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4" ht="15.75" hidden="1" x14ac:dyDescent="0.3">
      <c r="A143" s="19"/>
      <c r="B143" s="106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4" ht="15.75" hidden="1" x14ac:dyDescent="0.3">
      <c r="A144" s="19"/>
      <c r="B144" s="106"/>
      <c r="C144" s="107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ht="15.75" hidden="1" x14ac:dyDescent="0.3">
      <c r="A145" s="19"/>
      <c r="B145" s="106"/>
      <c r="C145" s="107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ht="15.75" hidden="1" x14ac:dyDescent="0.3">
      <c r="A146" s="19"/>
      <c r="B146" s="106"/>
      <c r="C146" s="107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t="15.75" hidden="1" x14ac:dyDescent="0.3">
      <c r="A147" s="19"/>
      <c r="B147" s="106"/>
      <c r="C147" s="107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t="15.75" hidden="1" x14ac:dyDescent="0.3">
      <c r="A148" s="19"/>
      <c r="B148" s="106"/>
      <c r="C148" s="107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t="15.75" hidden="1" x14ac:dyDescent="0.3">
      <c r="A149" s="19"/>
      <c r="B149" s="106"/>
      <c r="C149" s="107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t="15.75" hidden="1" x14ac:dyDescent="0.3">
      <c r="A150" s="19"/>
      <c r="B150" s="106"/>
      <c r="C150" s="107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t="15.75" hidden="1" x14ac:dyDescent="0.3">
      <c r="A151" s="19"/>
      <c r="B151" s="106"/>
      <c r="C151" s="107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t="15.75" hidden="1" x14ac:dyDescent="0.3">
      <c r="A152" s="19"/>
      <c r="B152" s="106"/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t="15.75" hidden="1" x14ac:dyDescent="0.3">
      <c r="A153" s="19"/>
      <c r="B153" s="106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t="15.75" hidden="1" x14ac:dyDescent="0.3">
      <c r="A154" s="19"/>
      <c r="B154" s="106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t="15.75" hidden="1" x14ac:dyDescent="0.3">
      <c r="A155" s="19"/>
      <c r="B155" s="106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t="15.75" hidden="1" x14ac:dyDescent="0.3">
      <c r="A156" s="19"/>
      <c r="B156" s="106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t="15.75" hidden="1" x14ac:dyDescent="0.3">
      <c r="A157" s="19"/>
      <c r="B157" s="106"/>
      <c r="C157" s="107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ht="15.75" hidden="1" x14ac:dyDescent="0.3">
      <c r="A158" s="19"/>
      <c r="B158" s="106"/>
      <c r="C158" s="107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ht="15.75" hidden="1" x14ac:dyDescent="0.3">
      <c r="A159" s="19"/>
      <c r="B159" s="106"/>
      <c r="C159" s="107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ht="15.75" hidden="1" x14ac:dyDescent="0.3">
      <c r="A160" s="19"/>
      <c r="B160" s="106"/>
      <c r="C160" s="107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0" hidden="1" x14ac:dyDescent="0.25">
      <c r="B161" s="22" t="s">
        <v>202</v>
      </c>
      <c r="I161" s="19"/>
      <c r="J161" s="19"/>
    </row>
    <row r="162" spans="1:10" ht="15.75" hidden="1" x14ac:dyDescent="0.3">
      <c r="A162" s="135" t="s">
        <v>4</v>
      </c>
      <c r="B162" s="135" t="s">
        <v>5</v>
      </c>
      <c r="C162" s="305" t="s">
        <v>50</v>
      </c>
      <c r="D162" s="305"/>
      <c r="I162" s="19"/>
      <c r="J162" s="19"/>
    </row>
    <row r="163" spans="1:10" ht="15.75" hidden="1" x14ac:dyDescent="0.3">
      <c r="A163" s="135"/>
      <c r="B163" s="5"/>
      <c r="C163" s="135" t="s">
        <v>11</v>
      </c>
      <c r="D163" s="135" t="s">
        <v>12</v>
      </c>
      <c r="I163" s="19"/>
      <c r="J163" s="19"/>
    </row>
    <row r="164" spans="1:10" ht="15.75" hidden="1" x14ac:dyDescent="0.3">
      <c r="A164" s="273" t="s">
        <v>124</v>
      </c>
      <c r="B164" s="5" t="s">
        <v>13</v>
      </c>
      <c r="C164" s="8">
        <f>+K21+K60+K111</f>
        <v>7971162.54</v>
      </c>
      <c r="D164" s="8">
        <f>+L21+L60+L111</f>
        <v>7723924.790000001</v>
      </c>
      <c r="E164" s="23"/>
      <c r="F164" s="24"/>
      <c r="I164" s="19"/>
      <c r="J164" s="19"/>
    </row>
    <row r="165" spans="1:10" ht="15.75" hidden="1" x14ac:dyDescent="0.3">
      <c r="A165" s="9"/>
      <c r="B165" s="5"/>
      <c r="C165" s="25"/>
      <c r="D165" s="26"/>
      <c r="E165" s="27"/>
      <c r="F165" s="27"/>
      <c r="G165" s="23"/>
      <c r="I165" s="19"/>
      <c r="J165" s="19"/>
    </row>
    <row r="166" spans="1:10" ht="15.75" hidden="1" x14ac:dyDescent="0.3">
      <c r="A166" s="9"/>
      <c r="B166" s="5" t="s">
        <v>145</v>
      </c>
      <c r="C166" s="8"/>
      <c r="D166" s="8"/>
      <c r="E166" s="28"/>
      <c r="F166" s="28"/>
      <c r="I166" s="19"/>
      <c r="J166" s="19"/>
    </row>
    <row r="167" spans="1:10" hidden="1" x14ac:dyDescent="0.25">
      <c r="A167" s="274">
        <v>111</v>
      </c>
      <c r="B167" s="13" t="s">
        <v>15</v>
      </c>
      <c r="C167" s="21">
        <f t="shared" ref="C167:D175" si="25">+K24+K63+K114</f>
        <v>106000</v>
      </c>
      <c r="D167" s="21">
        <f t="shared" si="25"/>
        <v>96455.75</v>
      </c>
      <c r="E167" s="23"/>
      <c r="F167" s="24"/>
      <c r="I167" s="19"/>
      <c r="J167" s="19"/>
    </row>
    <row r="168" spans="1:10" hidden="1" x14ac:dyDescent="0.25">
      <c r="A168" s="274">
        <v>113</v>
      </c>
      <c r="B168" s="13" t="s">
        <v>16</v>
      </c>
      <c r="C168" s="21">
        <f t="shared" si="25"/>
        <v>11825</v>
      </c>
      <c r="D168" s="21">
        <f t="shared" si="25"/>
        <v>8643.16</v>
      </c>
      <c r="E168" s="23"/>
      <c r="F168" s="24"/>
      <c r="I168" s="19"/>
      <c r="J168" s="19"/>
    </row>
    <row r="169" spans="1:10" hidden="1" x14ac:dyDescent="0.25">
      <c r="A169" s="274">
        <v>122</v>
      </c>
      <c r="B169" s="13" t="s">
        <v>17</v>
      </c>
      <c r="C169" s="21">
        <f t="shared" si="25"/>
        <v>64244.05</v>
      </c>
      <c r="D169" s="21">
        <f t="shared" si="25"/>
        <v>0</v>
      </c>
      <c r="E169" s="23"/>
      <c r="F169" s="24"/>
      <c r="I169" s="19"/>
      <c r="J169" s="19"/>
    </row>
    <row r="170" spans="1:10" hidden="1" x14ac:dyDescent="0.25">
      <c r="A170" s="274">
        <v>163</v>
      </c>
      <c r="B170" s="13" t="s">
        <v>18</v>
      </c>
      <c r="C170" s="21">
        <f t="shared" si="25"/>
        <v>100000</v>
      </c>
      <c r="D170" s="21">
        <f t="shared" si="25"/>
        <v>0</v>
      </c>
      <c r="E170" s="23"/>
      <c r="F170" s="24"/>
    </row>
    <row r="171" spans="1:10" hidden="1" x14ac:dyDescent="0.25">
      <c r="A171" s="274">
        <v>169</v>
      </c>
      <c r="B171" s="13" t="s">
        <v>135</v>
      </c>
      <c r="C171" s="21">
        <f t="shared" si="25"/>
        <v>20000</v>
      </c>
      <c r="D171" s="21">
        <f t="shared" si="25"/>
        <v>0</v>
      </c>
      <c r="E171" s="23"/>
      <c r="F171" s="24"/>
    </row>
    <row r="172" spans="1:10" hidden="1" x14ac:dyDescent="0.25">
      <c r="A172" s="274">
        <v>171</v>
      </c>
      <c r="B172" s="13" t="s">
        <v>136</v>
      </c>
      <c r="C172" s="21">
        <f t="shared" si="25"/>
        <v>50000</v>
      </c>
      <c r="D172" s="21">
        <f t="shared" si="25"/>
        <v>0</v>
      </c>
      <c r="E172" s="23"/>
      <c r="F172" s="24"/>
    </row>
    <row r="173" spans="1:10" hidden="1" x14ac:dyDescent="0.25">
      <c r="A173" s="274">
        <v>174</v>
      </c>
      <c r="B173" s="13" t="s">
        <v>19</v>
      </c>
      <c r="C173" s="21">
        <f t="shared" si="25"/>
        <v>56688.5</v>
      </c>
      <c r="D173" s="21">
        <f t="shared" si="25"/>
        <v>6520</v>
      </c>
      <c r="E173" s="23"/>
      <c r="F173" s="24"/>
    </row>
    <row r="174" spans="1:10" hidden="1" x14ac:dyDescent="0.25">
      <c r="A174" s="274">
        <v>197</v>
      </c>
      <c r="B174" s="13" t="s">
        <v>21</v>
      </c>
      <c r="C174" s="21">
        <f t="shared" si="25"/>
        <v>52000</v>
      </c>
      <c r="D174" s="21">
        <f>+L31+L70+L121</f>
        <v>0</v>
      </c>
      <c r="E174" s="23"/>
      <c r="F174" s="24"/>
    </row>
    <row r="175" spans="1:10" hidden="1" x14ac:dyDescent="0.25">
      <c r="A175" s="274">
        <v>199</v>
      </c>
      <c r="B175" s="13" t="s">
        <v>22</v>
      </c>
      <c r="C175" s="21">
        <f t="shared" si="25"/>
        <v>127225.9</v>
      </c>
      <c r="D175" s="21">
        <f>+L32+L71+L122</f>
        <v>0</v>
      </c>
      <c r="E175" s="23"/>
      <c r="F175" s="24"/>
    </row>
    <row r="176" spans="1:10" hidden="1" x14ac:dyDescent="0.25">
      <c r="A176" s="274">
        <v>243</v>
      </c>
      <c r="B176" s="13" t="s">
        <v>49</v>
      </c>
      <c r="C176" s="21">
        <f>+K33+K72+K123</f>
        <v>77602.259999999995</v>
      </c>
      <c r="D176" s="21">
        <f>+L33+L72+L123</f>
        <v>0</v>
      </c>
      <c r="E176" s="23"/>
      <c r="F176" s="24"/>
    </row>
    <row r="177" spans="1:7" hidden="1" x14ac:dyDescent="0.25">
      <c r="A177" s="274">
        <v>261</v>
      </c>
      <c r="B177" s="13" t="s">
        <v>27</v>
      </c>
      <c r="C177" s="21">
        <f>+K34+K73+K124</f>
        <v>812953.74</v>
      </c>
      <c r="D177" s="21">
        <f>+L34+L73+L124</f>
        <v>0</v>
      </c>
      <c r="E177" s="23"/>
      <c r="F177" s="24"/>
    </row>
    <row r="178" spans="1:7" hidden="1" x14ac:dyDescent="0.25">
      <c r="A178" s="274">
        <v>262</v>
      </c>
      <c r="B178" s="13" t="s">
        <v>28</v>
      </c>
      <c r="C178" s="21">
        <f t="shared" ref="C178:D188" si="26">+K35+K74+K125</f>
        <v>17000</v>
      </c>
      <c r="D178" s="21">
        <f t="shared" si="26"/>
        <v>13195</v>
      </c>
      <c r="E178" s="23"/>
      <c r="F178" s="24"/>
    </row>
    <row r="179" spans="1:7" hidden="1" x14ac:dyDescent="0.25">
      <c r="A179" s="274">
        <v>266</v>
      </c>
      <c r="B179" s="13" t="s">
        <v>29</v>
      </c>
      <c r="C179" s="21">
        <f t="shared" si="26"/>
        <v>278984.82</v>
      </c>
      <c r="D179" s="21">
        <f t="shared" si="26"/>
        <v>0</v>
      </c>
      <c r="E179" s="23"/>
      <c r="F179" s="24"/>
    </row>
    <row r="180" spans="1:7" hidden="1" x14ac:dyDescent="0.25">
      <c r="A180" s="274">
        <v>267</v>
      </c>
      <c r="B180" s="13" t="s">
        <v>30</v>
      </c>
      <c r="C180" s="21">
        <f t="shared" si="26"/>
        <v>180000</v>
      </c>
      <c r="D180" s="21">
        <f t="shared" si="26"/>
        <v>0</v>
      </c>
      <c r="E180" s="23"/>
      <c r="F180" s="24"/>
    </row>
    <row r="181" spans="1:7" hidden="1" x14ac:dyDescent="0.25">
      <c r="A181" s="274">
        <v>268</v>
      </c>
      <c r="B181" s="13" t="s">
        <v>31</v>
      </c>
      <c r="C181" s="21">
        <f t="shared" si="26"/>
        <v>80808</v>
      </c>
      <c r="D181" s="21">
        <f t="shared" si="26"/>
        <v>0</v>
      </c>
      <c r="E181" s="23"/>
      <c r="F181" s="24"/>
    </row>
    <row r="182" spans="1:7" hidden="1" x14ac:dyDescent="0.25">
      <c r="A182" s="274">
        <v>269</v>
      </c>
      <c r="B182" s="13" t="s">
        <v>32</v>
      </c>
      <c r="C182" s="21">
        <f t="shared" si="26"/>
        <v>10000</v>
      </c>
      <c r="D182" s="21">
        <f t="shared" si="26"/>
        <v>0</v>
      </c>
      <c r="E182" s="23"/>
      <c r="F182" s="24"/>
    </row>
    <row r="183" spans="1:7" hidden="1" x14ac:dyDescent="0.25">
      <c r="A183" s="274">
        <v>292</v>
      </c>
      <c r="B183" s="13" t="s">
        <v>34</v>
      </c>
      <c r="C183" s="21">
        <f t="shared" si="26"/>
        <v>84929.9</v>
      </c>
      <c r="D183" s="21">
        <f t="shared" si="26"/>
        <v>0</v>
      </c>
      <c r="E183" s="23"/>
      <c r="F183" s="24"/>
    </row>
    <row r="184" spans="1:7" hidden="1" x14ac:dyDescent="0.25">
      <c r="A184" s="274">
        <v>295</v>
      </c>
      <c r="B184" s="13" t="s">
        <v>35</v>
      </c>
      <c r="C184" s="21">
        <f t="shared" si="26"/>
        <v>1891457.27</v>
      </c>
      <c r="D184" s="21">
        <f t="shared" si="26"/>
        <v>0</v>
      </c>
      <c r="E184" s="23"/>
      <c r="F184" s="24"/>
      <c r="G184" s="32"/>
    </row>
    <row r="185" spans="1:7" hidden="1" x14ac:dyDescent="0.25">
      <c r="A185" s="274">
        <v>297</v>
      </c>
      <c r="B185" s="13" t="s">
        <v>36</v>
      </c>
      <c r="C185" s="21">
        <f t="shared" si="26"/>
        <v>41790.379999999997</v>
      </c>
      <c r="D185" s="21">
        <f t="shared" si="26"/>
        <v>0</v>
      </c>
      <c r="E185" s="23"/>
      <c r="F185" s="24"/>
    </row>
    <row r="186" spans="1:7" hidden="1" x14ac:dyDescent="0.25">
      <c r="A186" s="274">
        <v>298</v>
      </c>
      <c r="B186" s="13" t="s">
        <v>37</v>
      </c>
      <c r="C186" s="21">
        <f t="shared" si="26"/>
        <v>400000</v>
      </c>
      <c r="D186" s="21">
        <f t="shared" si="26"/>
        <v>7275.01</v>
      </c>
      <c r="E186" s="23"/>
      <c r="F186" s="24"/>
    </row>
    <row r="187" spans="1:7" hidden="1" x14ac:dyDescent="0.25">
      <c r="A187" s="274">
        <v>299</v>
      </c>
      <c r="B187" s="13" t="s">
        <v>38</v>
      </c>
      <c r="C187" s="21">
        <f t="shared" si="26"/>
        <v>300000</v>
      </c>
      <c r="D187" s="21">
        <f t="shared" si="26"/>
        <v>4798</v>
      </c>
      <c r="E187" s="23"/>
      <c r="F187" s="24"/>
    </row>
    <row r="188" spans="1:7" hidden="1" x14ac:dyDescent="0.25">
      <c r="A188" s="274">
        <v>323</v>
      </c>
      <c r="B188" s="13" t="s">
        <v>40</v>
      </c>
      <c r="C188" s="21">
        <f t="shared" si="26"/>
        <v>0</v>
      </c>
      <c r="D188" s="21">
        <f t="shared" si="26"/>
        <v>0</v>
      </c>
      <c r="E188" s="23"/>
      <c r="F188" s="24"/>
    </row>
    <row r="189" spans="1:7" ht="15.75" hidden="1" x14ac:dyDescent="0.3">
      <c r="A189" s="18"/>
      <c r="B189" s="5" t="s">
        <v>51</v>
      </c>
      <c r="C189" s="8">
        <f>SUM(C167:C188)</f>
        <v>4763509.82</v>
      </c>
      <c r="D189" s="8">
        <f>SUM(D167:D188)</f>
        <v>136886.92000000001</v>
      </c>
    </row>
    <row r="190" spans="1:7" ht="15.75" hidden="1" x14ac:dyDescent="0.3">
      <c r="A190" s="18"/>
      <c r="B190" s="5" t="s">
        <v>52</v>
      </c>
      <c r="C190" s="8">
        <f>+C189+C164</f>
        <v>12734672.359999999</v>
      </c>
      <c r="D190" s="8">
        <f>D189+D164</f>
        <v>7860811.7100000009</v>
      </c>
      <c r="E190" s="23"/>
      <c r="F190" s="23"/>
      <c r="G190" s="23"/>
    </row>
    <row r="191" spans="1:7" x14ac:dyDescent="0.25">
      <c r="A191" s="19"/>
    </row>
    <row r="192" spans="1:7" x14ac:dyDescent="0.25">
      <c r="A192" s="19"/>
    </row>
    <row r="193" spans="1:9" ht="15.75" x14ac:dyDescent="0.3">
      <c r="A193" s="19"/>
      <c r="B193" s="265"/>
      <c r="C193" s="36"/>
      <c r="D193" s="37"/>
    </row>
    <row r="194" spans="1:9" ht="15.75" x14ac:dyDescent="0.3">
      <c r="B194" s="265"/>
      <c r="C194" s="36"/>
      <c r="D194" s="37"/>
    </row>
    <row r="195" spans="1:9" ht="15.75" x14ac:dyDescent="0.3">
      <c r="B195" s="265"/>
      <c r="C195" s="36"/>
      <c r="D195" s="37"/>
    </row>
    <row r="196" spans="1:9" ht="15.75" x14ac:dyDescent="0.3">
      <c r="B196" s="265"/>
      <c r="C196" s="36"/>
      <c r="D196" s="37"/>
    </row>
    <row r="197" spans="1:9" ht="15.75" x14ac:dyDescent="0.3">
      <c r="B197" s="265"/>
      <c r="C197" s="36"/>
      <c r="D197" s="37"/>
    </row>
    <row r="198" spans="1:9" ht="15.75" x14ac:dyDescent="0.3">
      <c r="B198" s="265"/>
      <c r="C198" s="36"/>
      <c r="D198" s="37"/>
    </row>
    <row r="199" spans="1:9" ht="15.75" x14ac:dyDescent="0.3">
      <c r="B199" s="265"/>
      <c r="C199" s="36"/>
      <c r="D199" s="37"/>
    </row>
    <row r="200" spans="1:9" ht="15.75" x14ac:dyDescent="0.3">
      <c r="B200" s="265"/>
      <c r="C200" s="36"/>
      <c r="D200" s="37"/>
    </row>
    <row r="201" spans="1:9" ht="15.75" x14ac:dyDescent="0.3">
      <c r="B201" s="265"/>
      <c r="C201" s="36"/>
      <c r="D201" s="37"/>
    </row>
    <row r="202" spans="1:9" ht="15.75" x14ac:dyDescent="0.3">
      <c r="B202" s="265"/>
      <c r="C202" s="36"/>
      <c r="D202" s="37"/>
    </row>
    <row r="203" spans="1:9" ht="15.75" x14ac:dyDescent="0.3">
      <c r="B203" s="265"/>
      <c r="C203" s="36"/>
      <c r="D203" s="37"/>
    </row>
    <row r="204" spans="1:9" x14ac:dyDescent="0.25">
      <c r="B204" s="22"/>
      <c r="C204" s="38"/>
      <c r="D204" s="35"/>
    </row>
    <row r="208" spans="1:9" x14ac:dyDescent="0.25">
      <c r="B208" s="39" t="s">
        <v>53</v>
      </c>
      <c r="D208" s="105" t="s">
        <v>54</v>
      </c>
      <c r="E208" s="105"/>
      <c r="F208" s="105"/>
      <c r="G208" s="22" t="s">
        <v>55</v>
      </c>
      <c r="I208" t="s">
        <v>59</v>
      </c>
    </row>
    <row r="209" spans="2:12" x14ac:dyDescent="0.25">
      <c r="D209" s="306" t="s">
        <v>56</v>
      </c>
      <c r="E209" s="306"/>
      <c r="F209" s="306"/>
      <c r="G209" s="22"/>
      <c r="H209" s="22"/>
      <c r="I209" s="22" t="s">
        <v>149</v>
      </c>
      <c r="J209" s="22"/>
      <c r="K209" s="22"/>
      <c r="L209" s="22"/>
    </row>
    <row r="210" spans="2:12" x14ac:dyDescent="0.25">
      <c r="D210" s="306" t="s">
        <v>57</v>
      </c>
      <c r="E210" s="306"/>
      <c r="F210" s="306"/>
      <c r="G210" s="22"/>
      <c r="H210" s="22"/>
      <c r="I210" s="22" t="s">
        <v>150</v>
      </c>
      <c r="J210" s="22"/>
      <c r="K210" s="22"/>
      <c r="L210" s="22"/>
    </row>
    <row r="211" spans="2:12" x14ac:dyDescent="0.25">
      <c r="D211" s="40"/>
      <c r="E211" s="40"/>
      <c r="H211" s="22"/>
      <c r="I211" s="22"/>
      <c r="J211" s="22"/>
    </row>
    <row r="212" spans="2:12" x14ac:dyDescent="0.25">
      <c r="B212" s="39" t="s">
        <v>58</v>
      </c>
      <c r="D212" s="22" t="s">
        <v>203</v>
      </c>
      <c r="H212" s="41"/>
      <c r="I212" s="41"/>
      <c r="J212" s="41"/>
      <c r="K212" s="307"/>
      <c r="L212" s="307"/>
    </row>
  </sheetData>
  <mergeCells count="31">
    <mergeCell ref="K8:L8"/>
    <mergeCell ref="A10:L10"/>
    <mergeCell ref="A11:L11"/>
    <mergeCell ref="A12:L12"/>
    <mergeCell ref="A14:L14"/>
    <mergeCell ref="N15:O15"/>
    <mergeCell ref="P15:Q15"/>
    <mergeCell ref="R15:S15"/>
    <mergeCell ref="A53:L53"/>
    <mergeCell ref="C54:D54"/>
    <mergeCell ref="E54:F54"/>
    <mergeCell ref="G54:H54"/>
    <mergeCell ref="I54:J54"/>
    <mergeCell ref="K54:L54"/>
    <mergeCell ref="M54:N54"/>
    <mergeCell ref="C15:D15"/>
    <mergeCell ref="E15:F15"/>
    <mergeCell ref="G15:H15"/>
    <mergeCell ref="I15:J15"/>
    <mergeCell ref="K15:L15"/>
    <mergeCell ref="A104:L104"/>
    <mergeCell ref="C105:D105"/>
    <mergeCell ref="E105:F105"/>
    <mergeCell ref="G105:H105"/>
    <mergeCell ref="I105:J105"/>
    <mergeCell ref="K105:L105"/>
    <mergeCell ref="M105:N105"/>
    <mergeCell ref="C162:D162"/>
    <mergeCell ref="D209:F209"/>
    <mergeCell ref="D210:F210"/>
    <mergeCell ref="K212:L212"/>
  </mergeCells>
  <hyperlinks>
    <hyperlink ref="A12" r:id="rId1"/>
  </hyperlinks>
  <pageMargins left="0" right="0" top="0" bottom="0" header="0" footer="0"/>
  <pageSetup scale="70" orientation="landscape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2"/>
  <sheetViews>
    <sheetView topLeftCell="A52" workbookViewId="0">
      <selection activeCell="C15" sqref="C15:D15"/>
    </sheetView>
  </sheetViews>
  <sheetFormatPr baseColWidth="10" defaultRowHeight="15" x14ac:dyDescent="0.25"/>
  <cols>
    <col min="1" max="1" width="4" customWidth="1"/>
    <col min="2" max="2" width="45.7109375" bestFit="1" customWidth="1"/>
    <col min="3" max="3" width="13.85546875" bestFit="1" customWidth="1"/>
    <col min="4" max="4" width="13.7109375" customWidth="1"/>
    <col min="5" max="6" width="13.85546875" bestFit="1" customWidth="1"/>
    <col min="7" max="7" width="15.140625" customWidth="1"/>
    <col min="8" max="8" width="13.85546875" bestFit="1" customWidth="1"/>
    <col min="9" max="9" width="13.5703125" customWidth="1"/>
    <col min="10" max="10" width="9.85546875" bestFit="1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5.7109375" bestFit="1" customWidth="1"/>
    <col min="259" max="259" width="13.85546875" bestFit="1" customWidth="1"/>
    <col min="260" max="260" width="13.7109375" customWidth="1"/>
    <col min="261" max="262" width="13.85546875" bestFit="1" customWidth="1"/>
    <col min="263" max="263" width="15.140625" customWidth="1"/>
    <col min="264" max="264" width="13.85546875" bestFit="1" customWidth="1"/>
    <col min="265" max="265" width="13.5703125" customWidth="1"/>
    <col min="266" max="266" width="9.85546875" bestFit="1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5.7109375" bestFit="1" customWidth="1"/>
    <col min="515" max="515" width="13.85546875" bestFit="1" customWidth="1"/>
    <col min="516" max="516" width="13.7109375" customWidth="1"/>
    <col min="517" max="518" width="13.85546875" bestFit="1" customWidth="1"/>
    <col min="519" max="519" width="15.140625" customWidth="1"/>
    <col min="520" max="520" width="13.85546875" bestFit="1" customWidth="1"/>
    <col min="521" max="521" width="13.5703125" customWidth="1"/>
    <col min="522" max="522" width="9.85546875" bestFit="1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5.7109375" bestFit="1" customWidth="1"/>
    <col min="771" max="771" width="13.85546875" bestFit="1" customWidth="1"/>
    <col min="772" max="772" width="13.7109375" customWidth="1"/>
    <col min="773" max="774" width="13.85546875" bestFit="1" customWidth="1"/>
    <col min="775" max="775" width="15.140625" customWidth="1"/>
    <col min="776" max="776" width="13.85546875" bestFit="1" customWidth="1"/>
    <col min="777" max="777" width="13.5703125" customWidth="1"/>
    <col min="778" max="778" width="9.85546875" bestFit="1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5.7109375" bestFit="1" customWidth="1"/>
    <col min="1027" max="1027" width="13.85546875" bestFit="1" customWidth="1"/>
    <col min="1028" max="1028" width="13.7109375" customWidth="1"/>
    <col min="1029" max="1030" width="13.85546875" bestFit="1" customWidth="1"/>
    <col min="1031" max="1031" width="15.140625" customWidth="1"/>
    <col min="1032" max="1032" width="13.85546875" bestFit="1" customWidth="1"/>
    <col min="1033" max="1033" width="13.5703125" customWidth="1"/>
    <col min="1034" max="1034" width="9.85546875" bestFit="1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5.7109375" bestFit="1" customWidth="1"/>
    <col min="1283" max="1283" width="13.85546875" bestFit="1" customWidth="1"/>
    <col min="1284" max="1284" width="13.7109375" customWidth="1"/>
    <col min="1285" max="1286" width="13.85546875" bestFit="1" customWidth="1"/>
    <col min="1287" max="1287" width="15.140625" customWidth="1"/>
    <col min="1288" max="1288" width="13.85546875" bestFit="1" customWidth="1"/>
    <col min="1289" max="1289" width="13.5703125" customWidth="1"/>
    <col min="1290" max="1290" width="9.85546875" bestFit="1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5.7109375" bestFit="1" customWidth="1"/>
    <col min="1539" max="1539" width="13.85546875" bestFit="1" customWidth="1"/>
    <col min="1540" max="1540" width="13.7109375" customWidth="1"/>
    <col min="1541" max="1542" width="13.85546875" bestFit="1" customWidth="1"/>
    <col min="1543" max="1543" width="15.140625" customWidth="1"/>
    <col min="1544" max="1544" width="13.85546875" bestFit="1" customWidth="1"/>
    <col min="1545" max="1545" width="13.5703125" customWidth="1"/>
    <col min="1546" max="1546" width="9.85546875" bestFit="1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5.7109375" bestFit="1" customWidth="1"/>
    <col min="1795" max="1795" width="13.85546875" bestFit="1" customWidth="1"/>
    <col min="1796" max="1796" width="13.7109375" customWidth="1"/>
    <col min="1797" max="1798" width="13.85546875" bestFit="1" customWidth="1"/>
    <col min="1799" max="1799" width="15.140625" customWidth="1"/>
    <col min="1800" max="1800" width="13.85546875" bestFit="1" customWidth="1"/>
    <col min="1801" max="1801" width="13.5703125" customWidth="1"/>
    <col min="1802" max="1802" width="9.85546875" bestFit="1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5.7109375" bestFit="1" customWidth="1"/>
    <col min="2051" max="2051" width="13.85546875" bestFit="1" customWidth="1"/>
    <col min="2052" max="2052" width="13.7109375" customWidth="1"/>
    <col min="2053" max="2054" width="13.85546875" bestFit="1" customWidth="1"/>
    <col min="2055" max="2055" width="15.140625" customWidth="1"/>
    <col min="2056" max="2056" width="13.85546875" bestFit="1" customWidth="1"/>
    <col min="2057" max="2057" width="13.5703125" customWidth="1"/>
    <col min="2058" max="2058" width="9.85546875" bestFit="1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5.7109375" bestFit="1" customWidth="1"/>
    <col min="2307" max="2307" width="13.85546875" bestFit="1" customWidth="1"/>
    <col min="2308" max="2308" width="13.7109375" customWidth="1"/>
    <col min="2309" max="2310" width="13.85546875" bestFit="1" customWidth="1"/>
    <col min="2311" max="2311" width="15.140625" customWidth="1"/>
    <col min="2312" max="2312" width="13.85546875" bestFit="1" customWidth="1"/>
    <col min="2313" max="2313" width="13.5703125" customWidth="1"/>
    <col min="2314" max="2314" width="9.85546875" bestFit="1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5.7109375" bestFit="1" customWidth="1"/>
    <col min="2563" max="2563" width="13.85546875" bestFit="1" customWidth="1"/>
    <col min="2564" max="2564" width="13.7109375" customWidth="1"/>
    <col min="2565" max="2566" width="13.85546875" bestFit="1" customWidth="1"/>
    <col min="2567" max="2567" width="15.140625" customWidth="1"/>
    <col min="2568" max="2568" width="13.85546875" bestFit="1" customWidth="1"/>
    <col min="2569" max="2569" width="13.5703125" customWidth="1"/>
    <col min="2570" max="2570" width="9.85546875" bestFit="1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5.7109375" bestFit="1" customWidth="1"/>
    <col min="2819" max="2819" width="13.85546875" bestFit="1" customWidth="1"/>
    <col min="2820" max="2820" width="13.7109375" customWidth="1"/>
    <col min="2821" max="2822" width="13.85546875" bestFit="1" customWidth="1"/>
    <col min="2823" max="2823" width="15.140625" customWidth="1"/>
    <col min="2824" max="2824" width="13.85546875" bestFit="1" customWidth="1"/>
    <col min="2825" max="2825" width="13.5703125" customWidth="1"/>
    <col min="2826" max="2826" width="9.85546875" bestFit="1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5.7109375" bestFit="1" customWidth="1"/>
    <col min="3075" max="3075" width="13.85546875" bestFit="1" customWidth="1"/>
    <col min="3076" max="3076" width="13.7109375" customWidth="1"/>
    <col min="3077" max="3078" width="13.85546875" bestFit="1" customWidth="1"/>
    <col min="3079" max="3079" width="15.140625" customWidth="1"/>
    <col min="3080" max="3080" width="13.85546875" bestFit="1" customWidth="1"/>
    <col min="3081" max="3081" width="13.5703125" customWidth="1"/>
    <col min="3082" max="3082" width="9.85546875" bestFit="1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5.7109375" bestFit="1" customWidth="1"/>
    <col min="3331" max="3331" width="13.85546875" bestFit="1" customWidth="1"/>
    <col min="3332" max="3332" width="13.7109375" customWidth="1"/>
    <col min="3333" max="3334" width="13.85546875" bestFit="1" customWidth="1"/>
    <col min="3335" max="3335" width="15.140625" customWidth="1"/>
    <col min="3336" max="3336" width="13.85546875" bestFit="1" customWidth="1"/>
    <col min="3337" max="3337" width="13.5703125" customWidth="1"/>
    <col min="3338" max="3338" width="9.85546875" bestFit="1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5.7109375" bestFit="1" customWidth="1"/>
    <col min="3587" max="3587" width="13.85546875" bestFit="1" customWidth="1"/>
    <col min="3588" max="3588" width="13.7109375" customWidth="1"/>
    <col min="3589" max="3590" width="13.85546875" bestFit="1" customWidth="1"/>
    <col min="3591" max="3591" width="15.140625" customWidth="1"/>
    <col min="3592" max="3592" width="13.85546875" bestFit="1" customWidth="1"/>
    <col min="3593" max="3593" width="13.5703125" customWidth="1"/>
    <col min="3594" max="3594" width="9.85546875" bestFit="1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5.7109375" bestFit="1" customWidth="1"/>
    <col min="3843" max="3843" width="13.85546875" bestFit="1" customWidth="1"/>
    <col min="3844" max="3844" width="13.7109375" customWidth="1"/>
    <col min="3845" max="3846" width="13.85546875" bestFit="1" customWidth="1"/>
    <col min="3847" max="3847" width="15.140625" customWidth="1"/>
    <col min="3848" max="3848" width="13.85546875" bestFit="1" customWidth="1"/>
    <col min="3849" max="3849" width="13.5703125" customWidth="1"/>
    <col min="3850" max="3850" width="9.85546875" bestFit="1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5.7109375" bestFit="1" customWidth="1"/>
    <col min="4099" max="4099" width="13.85546875" bestFit="1" customWidth="1"/>
    <col min="4100" max="4100" width="13.7109375" customWidth="1"/>
    <col min="4101" max="4102" width="13.85546875" bestFit="1" customWidth="1"/>
    <col min="4103" max="4103" width="15.140625" customWidth="1"/>
    <col min="4104" max="4104" width="13.85546875" bestFit="1" customWidth="1"/>
    <col min="4105" max="4105" width="13.5703125" customWidth="1"/>
    <col min="4106" max="4106" width="9.85546875" bestFit="1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5.7109375" bestFit="1" customWidth="1"/>
    <col min="4355" max="4355" width="13.85546875" bestFit="1" customWidth="1"/>
    <col min="4356" max="4356" width="13.7109375" customWidth="1"/>
    <col min="4357" max="4358" width="13.85546875" bestFit="1" customWidth="1"/>
    <col min="4359" max="4359" width="15.140625" customWidth="1"/>
    <col min="4360" max="4360" width="13.85546875" bestFit="1" customWidth="1"/>
    <col min="4361" max="4361" width="13.5703125" customWidth="1"/>
    <col min="4362" max="4362" width="9.85546875" bestFit="1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5.7109375" bestFit="1" customWidth="1"/>
    <col min="4611" max="4611" width="13.85546875" bestFit="1" customWidth="1"/>
    <col min="4612" max="4612" width="13.7109375" customWidth="1"/>
    <col min="4613" max="4614" width="13.85546875" bestFit="1" customWidth="1"/>
    <col min="4615" max="4615" width="15.140625" customWidth="1"/>
    <col min="4616" max="4616" width="13.85546875" bestFit="1" customWidth="1"/>
    <col min="4617" max="4617" width="13.5703125" customWidth="1"/>
    <col min="4618" max="4618" width="9.85546875" bestFit="1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5.7109375" bestFit="1" customWidth="1"/>
    <col min="4867" max="4867" width="13.85546875" bestFit="1" customWidth="1"/>
    <col min="4868" max="4868" width="13.7109375" customWidth="1"/>
    <col min="4869" max="4870" width="13.85546875" bestFit="1" customWidth="1"/>
    <col min="4871" max="4871" width="15.140625" customWidth="1"/>
    <col min="4872" max="4872" width="13.85546875" bestFit="1" customWidth="1"/>
    <col min="4873" max="4873" width="13.5703125" customWidth="1"/>
    <col min="4874" max="4874" width="9.85546875" bestFit="1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5.7109375" bestFit="1" customWidth="1"/>
    <col min="5123" max="5123" width="13.85546875" bestFit="1" customWidth="1"/>
    <col min="5124" max="5124" width="13.7109375" customWidth="1"/>
    <col min="5125" max="5126" width="13.85546875" bestFit="1" customWidth="1"/>
    <col min="5127" max="5127" width="15.140625" customWidth="1"/>
    <col min="5128" max="5128" width="13.85546875" bestFit="1" customWidth="1"/>
    <col min="5129" max="5129" width="13.5703125" customWidth="1"/>
    <col min="5130" max="5130" width="9.85546875" bestFit="1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5.7109375" bestFit="1" customWidth="1"/>
    <col min="5379" max="5379" width="13.85546875" bestFit="1" customWidth="1"/>
    <col min="5380" max="5380" width="13.7109375" customWidth="1"/>
    <col min="5381" max="5382" width="13.85546875" bestFit="1" customWidth="1"/>
    <col min="5383" max="5383" width="15.140625" customWidth="1"/>
    <col min="5384" max="5384" width="13.85546875" bestFit="1" customWidth="1"/>
    <col min="5385" max="5385" width="13.5703125" customWidth="1"/>
    <col min="5386" max="5386" width="9.85546875" bestFit="1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5.7109375" bestFit="1" customWidth="1"/>
    <col min="5635" max="5635" width="13.85546875" bestFit="1" customWidth="1"/>
    <col min="5636" max="5636" width="13.7109375" customWidth="1"/>
    <col min="5637" max="5638" width="13.85546875" bestFit="1" customWidth="1"/>
    <col min="5639" max="5639" width="15.140625" customWidth="1"/>
    <col min="5640" max="5640" width="13.85546875" bestFit="1" customWidth="1"/>
    <col min="5641" max="5641" width="13.5703125" customWidth="1"/>
    <col min="5642" max="5642" width="9.85546875" bestFit="1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5.7109375" bestFit="1" customWidth="1"/>
    <col min="5891" max="5891" width="13.85546875" bestFit="1" customWidth="1"/>
    <col min="5892" max="5892" width="13.7109375" customWidth="1"/>
    <col min="5893" max="5894" width="13.85546875" bestFit="1" customWidth="1"/>
    <col min="5895" max="5895" width="15.140625" customWidth="1"/>
    <col min="5896" max="5896" width="13.85546875" bestFit="1" customWidth="1"/>
    <col min="5897" max="5897" width="13.5703125" customWidth="1"/>
    <col min="5898" max="5898" width="9.85546875" bestFit="1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5.7109375" bestFit="1" customWidth="1"/>
    <col min="6147" max="6147" width="13.85546875" bestFit="1" customWidth="1"/>
    <col min="6148" max="6148" width="13.7109375" customWidth="1"/>
    <col min="6149" max="6150" width="13.85546875" bestFit="1" customWidth="1"/>
    <col min="6151" max="6151" width="15.140625" customWidth="1"/>
    <col min="6152" max="6152" width="13.85546875" bestFit="1" customWidth="1"/>
    <col min="6153" max="6153" width="13.5703125" customWidth="1"/>
    <col min="6154" max="6154" width="9.85546875" bestFit="1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5.7109375" bestFit="1" customWidth="1"/>
    <col min="6403" max="6403" width="13.85546875" bestFit="1" customWidth="1"/>
    <col min="6404" max="6404" width="13.7109375" customWidth="1"/>
    <col min="6405" max="6406" width="13.85546875" bestFit="1" customWidth="1"/>
    <col min="6407" max="6407" width="15.140625" customWidth="1"/>
    <col min="6408" max="6408" width="13.85546875" bestFit="1" customWidth="1"/>
    <col min="6409" max="6409" width="13.5703125" customWidth="1"/>
    <col min="6410" max="6410" width="9.85546875" bestFit="1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5.7109375" bestFit="1" customWidth="1"/>
    <col min="6659" max="6659" width="13.85546875" bestFit="1" customWidth="1"/>
    <col min="6660" max="6660" width="13.7109375" customWidth="1"/>
    <col min="6661" max="6662" width="13.85546875" bestFit="1" customWidth="1"/>
    <col min="6663" max="6663" width="15.140625" customWidth="1"/>
    <col min="6664" max="6664" width="13.85546875" bestFit="1" customWidth="1"/>
    <col min="6665" max="6665" width="13.5703125" customWidth="1"/>
    <col min="6666" max="6666" width="9.85546875" bestFit="1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5.7109375" bestFit="1" customWidth="1"/>
    <col min="6915" max="6915" width="13.85546875" bestFit="1" customWidth="1"/>
    <col min="6916" max="6916" width="13.7109375" customWidth="1"/>
    <col min="6917" max="6918" width="13.85546875" bestFit="1" customWidth="1"/>
    <col min="6919" max="6919" width="15.140625" customWidth="1"/>
    <col min="6920" max="6920" width="13.85546875" bestFit="1" customWidth="1"/>
    <col min="6921" max="6921" width="13.5703125" customWidth="1"/>
    <col min="6922" max="6922" width="9.85546875" bestFit="1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5.7109375" bestFit="1" customWidth="1"/>
    <col min="7171" max="7171" width="13.85546875" bestFit="1" customWidth="1"/>
    <col min="7172" max="7172" width="13.7109375" customWidth="1"/>
    <col min="7173" max="7174" width="13.85546875" bestFit="1" customWidth="1"/>
    <col min="7175" max="7175" width="15.140625" customWidth="1"/>
    <col min="7176" max="7176" width="13.85546875" bestFit="1" customWidth="1"/>
    <col min="7177" max="7177" width="13.5703125" customWidth="1"/>
    <col min="7178" max="7178" width="9.85546875" bestFit="1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5.7109375" bestFit="1" customWidth="1"/>
    <col min="7427" max="7427" width="13.85546875" bestFit="1" customWidth="1"/>
    <col min="7428" max="7428" width="13.7109375" customWidth="1"/>
    <col min="7429" max="7430" width="13.85546875" bestFit="1" customWidth="1"/>
    <col min="7431" max="7431" width="15.140625" customWidth="1"/>
    <col min="7432" max="7432" width="13.85546875" bestFit="1" customWidth="1"/>
    <col min="7433" max="7433" width="13.5703125" customWidth="1"/>
    <col min="7434" max="7434" width="9.85546875" bestFit="1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5.7109375" bestFit="1" customWidth="1"/>
    <col min="7683" max="7683" width="13.85546875" bestFit="1" customWidth="1"/>
    <col min="7684" max="7684" width="13.7109375" customWidth="1"/>
    <col min="7685" max="7686" width="13.85546875" bestFit="1" customWidth="1"/>
    <col min="7687" max="7687" width="15.140625" customWidth="1"/>
    <col min="7688" max="7688" width="13.85546875" bestFit="1" customWidth="1"/>
    <col min="7689" max="7689" width="13.5703125" customWidth="1"/>
    <col min="7690" max="7690" width="9.85546875" bestFit="1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5.7109375" bestFit="1" customWidth="1"/>
    <col min="7939" max="7939" width="13.85546875" bestFit="1" customWidth="1"/>
    <col min="7940" max="7940" width="13.7109375" customWidth="1"/>
    <col min="7941" max="7942" width="13.85546875" bestFit="1" customWidth="1"/>
    <col min="7943" max="7943" width="15.140625" customWidth="1"/>
    <col min="7944" max="7944" width="13.85546875" bestFit="1" customWidth="1"/>
    <col min="7945" max="7945" width="13.5703125" customWidth="1"/>
    <col min="7946" max="7946" width="9.85546875" bestFit="1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5.7109375" bestFit="1" customWidth="1"/>
    <col min="8195" max="8195" width="13.85546875" bestFit="1" customWidth="1"/>
    <col min="8196" max="8196" width="13.7109375" customWidth="1"/>
    <col min="8197" max="8198" width="13.85546875" bestFit="1" customWidth="1"/>
    <col min="8199" max="8199" width="15.140625" customWidth="1"/>
    <col min="8200" max="8200" width="13.85546875" bestFit="1" customWidth="1"/>
    <col min="8201" max="8201" width="13.5703125" customWidth="1"/>
    <col min="8202" max="8202" width="9.85546875" bestFit="1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5.7109375" bestFit="1" customWidth="1"/>
    <col min="8451" max="8451" width="13.85546875" bestFit="1" customWidth="1"/>
    <col min="8452" max="8452" width="13.7109375" customWidth="1"/>
    <col min="8453" max="8454" width="13.85546875" bestFit="1" customWidth="1"/>
    <col min="8455" max="8455" width="15.140625" customWidth="1"/>
    <col min="8456" max="8456" width="13.85546875" bestFit="1" customWidth="1"/>
    <col min="8457" max="8457" width="13.5703125" customWidth="1"/>
    <col min="8458" max="8458" width="9.85546875" bestFit="1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5.7109375" bestFit="1" customWidth="1"/>
    <col min="8707" max="8707" width="13.85546875" bestFit="1" customWidth="1"/>
    <col min="8708" max="8708" width="13.7109375" customWidth="1"/>
    <col min="8709" max="8710" width="13.85546875" bestFit="1" customWidth="1"/>
    <col min="8711" max="8711" width="15.140625" customWidth="1"/>
    <col min="8712" max="8712" width="13.85546875" bestFit="1" customWidth="1"/>
    <col min="8713" max="8713" width="13.5703125" customWidth="1"/>
    <col min="8714" max="8714" width="9.85546875" bestFit="1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5.7109375" bestFit="1" customWidth="1"/>
    <col min="8963" max="8963" width="13.85546875" bestFit="1" customWidth="1"/>
    <col min="8964" max="8964" width="13.7109375" customWidth="1"/>
    <col min="8965" max="8966" width="13.85546875" bestFit="1" customWidth="1"/>
    <col min="8967" max="8967" width="15.140625" customWidth="1"/>
    <col min="8968" max="8968" width="13.85546875" bestFit="1" customWidth="1"/>
    <col min="8969" max="8969" width="13.5703125" customWidth="1"/>
    <col min="8970" max="8970" width="9.85546875" bestFit="1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5.7109375" bestFit="1" customWidth="1"/>
    <col min="9219" max="9219" width="13.85546875" bestFit="1" customWidth="1"/>
    <col min="9220" max="9220" width="13.7109375" customWidth="1"/>
    <col min="9221" max="9222" width="13.85546875" bestFit="1" customWidth="1"/>
    <col min="9223" max="9223" width="15.140625" customWidth="1"/>
    <col min="9224" max="9224" width="13.85546875" bestFit="1" customWidth="1"/>
    <col min="9225" max="9225" width="13.5703125" customWidth="1"/>
    <col min="9226" max="9226" width="9.85546875" bestFit="1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5.7109375" bestFit="1" customWidth="1"/>
    <col min="9475" max="9475" width="13.85546875" bestFit="1" customWidth="1"/>
    <col min="9476" max="9476" width="13.7109375" customWidth="1"/>
    <col min="9477" max="9478" width="13.85546875" bestFit="1" customWidth="1"/>
    <col min="9479" max="9479" width="15.140625" customWidth="1"/>
    <col min="9480" max="9480" width="13.85546875" bestFit="1" customWidth="1"/>
    <col min="9481" max="9481" width="13.5703125" customWidth="1"/>
    <col min="9482" max="9482" width="9.85546875" bestFit="1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5.7109375" bestFit="1" customWidth="1"/>
    <col min="9731" max="9731" width="13.85546875" bestFit="1" customWidth="1"/>
    <col min="9732" max="9732" width="13.7109375" customWidth="1"/>
    <col min="9733" max="9734" width="13.85546875" bestFit="1" customWidth="1"/>
    <col min="9735" max="9735" width="15.140625" customWidth="1"/>
    <col min="9736" max="9736" width="13.85546875" bestFit="1" customWidth="1"/>
    <col min="9737" max="9737" width="13.5703125" customWidth="1"/>
    <col min="9738" max="9738" width="9.85546875" bestFit="1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5.7109375" bestFit="1" customWidth="1"/>
    <col min="9987" max="9987" width="13.85546875" bestFit="1" customWidth="1"/>
    <col min="9988" max="9988" width="13.7109375" customWidth="1"/>
    <col min="9989" max="9990" width="13.85546875" bestFit="1" customWidth="1"/>
    <col min="9991" max="9991" width="15.140625" customWidth="1"/>
    <col min="9992" max="9992" width="13.85546875" bestFit="1" customWidth="1"/>
    <col min="9993" max="9993" width="13.5703125" customWidth="1"/>
    <col min="9994" max="9994" width="9.85546875" bestFit="1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5.7109375" bestFit="1" customWidth="1"/>
    <col min="10243" max="10243" width="13.85546875" bestFit="1" customWidth="1"/>
    <col min="10244" max="10244" width="13.7109375" customWidth="1"/>
    <col min="10245" max="10246" width="13.85546875" bestFit="1" customWidth="1"/>
    <col min="10247" max="10247" width="15.140625" customWidth="1"/>
    <col min="10248" max="10248" width="13.85546875" bestFit="1" customWidth="1"/>
    <col min="10249" max="10249" width="13.5703125" customWidth="1"/>
    <col min="10250" max="10250" width="9.85546875" bestFit="1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5.7109375" bestFit="1" customWidth="1"/>
    <col min="10499" max="10499" width="13.85546875" bestFit="1" customWidth="1"/>
    <col min="10500" max="10500" width="13.7109375" customWidth="1"/>
    <col min="10501" max="10502" width="13.85546875" bestFit="1" customWidth="1"/>
    <col min="10503" max="10503" width="15.140625" customWidth="1"/>
    <col min="10504" max="10504" width="13.85546875" bestFit="1" customWidth="1"/>
    <col min="10505" max="10505" width="13.5703125" customWidth="1"/>
    <col min="10506" max="10506" width="9.85546875" bestFit="1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5.7109375" bestFit="1" customWidth="1"/>
    <col min="10755" max="10755" width="13.85546875" bestFit="1" customWidth="1"/>
    <col min="10756" max="10756" width="13.7109375" customWidth="1"/>
    <col min="10757" max="10758" width="13.85546875" bestFit="1" customWidth="1"/>
    <col min="10759" max="10759" width="15.140625" customWidth="1"/>
    <col min="10760" max="10760" width="13.85546875" bestFit="1" customWidth="1"/>
    <col min="10761" max="10761" width="13.5703125" customWidth="1"/>
    <col min="10762" max="10762" width="9.85546875" bestFit="1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5.7109375" bestFit="1" customWidth="1"/>
    <col min="11011" max="11011" width="13.85546875" bestFit="1" customWidth="1"/>
    <col min="11012" max="11012" width="13.7109375" customWidth="1"/>
    <col min="11013" max="11014" width="13.85546875" bestFit="1" customWidth="1"/>
    <col min="11015" max="11015" width="15.140625" customWidth="1"/>
    <col min="11016" max="11016" width="13.85546875" bestFit="1" customWidth="1"/>
    <col min="11017" max="11017" width="13.5703125" customWidth="1"/>
    <col min="11018" max="11018" width="9.85546875" bestFit="1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5.7109375" bestFit="1" customWidth="1"/>
    <col min="11267" max="11267" width="13.85546875" bestFit="1" customWidth="1"/>
    <col min="11268" max="11268" width="13.7109375" customWidth="1"/>
    <col min="11269" max="11270" width="13.85546875" bestFit="1" customWidth="1"/>
    <col min="11271" max="11271" width="15.140625" customWidth="1"/>
    <col min="11272" max="11272" width="13.85546875" bestFit="1" customWidth="1"/>
    <col min="11273" max="11273" width="13.5703125" customWidth="1"/>
    <col min="11274" max="11274" width="9.85546875" bestFit="1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5.7109375" bestFit="1" customWidth="1"/>
    <col min="11523" max="11523" width="13.85546875" bestFit="1" customWidth="1"/>
    <col min="11524" max="11524" width="13.7109375" customWidth="1"/>
    <col min="11525" max="11526" width="13.85546875" bestFit="1" customWidth="1"/>
    <col min="11527" max="11527" width="15.140625" customWidth="1"/>
    <col min="11528" max="11528" width="13.85546875" bestFit="1" customWidth="1"/>
    <col min="11529" max="11529" width="13.5703125" customWidth="1"/>
    <col min="11530" max="11530" width="9.85546875" bestFit="1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5.7109375" bestFit="1" customWidth="1"/>
    <col min="11779" max="11779" width="13.85546875" bestFit="1" customWidth="1"/>
    <col min="11780" max="11780" width="13.7109375" customWidth="1"/>
    <col min="11781" max="11782" width="13.85546875" bestFit="1" customWidth="1"/>
    <col min="11783" max="11783" width="15.140625" customWidth="1"/>
    <col min="11784" max="11784" width="13.85546875" bestFit="1" customWidth="1"/>
    <col min="11785" max="11785" width="13.5703125" customWidth="1"/>
    <col min="11786" max="11786" width="9.85546875" bestFit="1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5.7109375" bestFit="1" customWidth="1"/>
    <col min="12035" max="12035" width="13.85546875" bestFit="1" customWidth="1"/>
    <col min="12036" max="12036" width="13.7109375" customWidth="1"/>
    <col min="12037" max="12038" width="13.85546875" bestFit="1" customWidth="1"/>
    <col min="12039" max="12039" width="15.140625" customWidth="1"/>
    <col min="12040" max="12040" width="13.85546875" bestFit="1" customWidth="1"/>
    <col min="12041" max="12041" width="13.5703125" customWidth="1"/>
    <col min="12042" max="12042" width="9.85546875" bestFit="1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5.7109375" bestFit="1" customWidth="1"/>
    <col min="12291" max="12291" width="13.85546875" bestFit="1" customWidth="1"/>
    <col min="12292" max="12292" width="13.7109375" customWidth="1"/>
    <col min="12293" max="12294" width="13.85546875" bestFit="1" customWidth="1"/>
    <col min="12295" max="12295" width="15.140625" customWidth="1"/>
    <col min="12296" max="12296" width="13.85546875" bestFit="1" customWidth="1"/>
    <col min="12297" max="12297" width="13.5703125" customWidth="1"/>
    <col min="12298" max="12298" width="9.85546875" bestFit="1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5.7109375" bestFit="1" customWidth="1"/>
    <col min="12547" max="12547" width="13.85546875" bestFit="1" customWidth="1"/>
    <col min="12548" max="12548" width="13.7109375" customWidth="1"/>
    <col min="12549" max="12550" width="13.85546875" bestFit="1" customWidth="1"/>
    <col min="12551" max="12551" width="15.140625" customWidth="1"/>
    <col min="12552" max="12552" width="13.85546875" bestFit="1" customWidth="1"/>
    <col min="12553" max="12553" width="13.5703125" customWidth="1"/>
    <col min="12554" max="12554" width="9.85546875" bestFit="1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5.7109375" bestFit="1" customWidth="1"/>
    <col min="12803" max="12803" width="13.85546875" bestFit="1" customWidth="1"/>
    <col min="12804" max="12804" width="13.7109375" customWidth="1"/>
    <col min="12805" max="12806" width="13.85546875" bestFit="1" customWidth="1"/>
    <col min="12807" max="12807" width="15.140625" customWidth="1"/>
    <col min="12808" max="12808" width="13.85546875" bestFit="1" customWidth="1"/>
    <col min="12809" max="12809" width="13.5703125" customWidth="1"/>
    <col min="12810" max="12810" width="9.85546875" bestFit="1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5.7109375" bestFit="1" customWidth="1"/>
    <col min="13059" max="13059" width="13.85546875" bestFit="1" customWidth="1"/>
    <col min="13060" max="13060" width="13.7109375" customWidth="1"/>
    <col min="13061" max="13062" width="13.85546875" bestFit="1" customWidth="1"/>
    <col min="13063" max="13063" width="15.140625" customWidth="1"/>
    <col min="13064" max="13064" width="13.85546875" bestFit="1" customWidth="1"/>
    <col min="13065" max="13065" width="13.5703125" customWidth="1"/>
    <col min="13066" max="13066" width="9.85546875" bestFit="1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5.7109375" bestFit="1" customWidth="1"/>
    <col min="13315" max="13315" width="13.85546875" bestFit="1" customWidth="1"/>
    <col min="13316" max="13316" width="13.7109375" customWidth="1"/>
    <col min="13317" max="13318" width="13.85546875" bestFit="1" customWidth="1"/>
    <col min="13319" max="13319" width="15.140625" customWidth="1"/>
    <col min="13320" max="13320" width="13.85546875" bestFit="1" customWidth="1"/>
    <col min="13321" max="13321" width="13.5703125" customWidth="1"/>
    <col min="13322" max="13322" width="9.85546875" bestFit="1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5.7109375" bestFit="1" customWidth="1"/>
    <col min="13571" max="13571" width="13.85546875" bestFit="1" customWidth="1"/>
    <col min="13572" max="13572" width="13.7109375" customWidth="1"/>
    <col min="13573" max="13574" width="13.85546875" bestFit="1" customWidth="1"/>
    <col min="13575" max="13575" width="15.140625" customWidth="1"/>
    <col min="13576" max="13576" width="13.85546875" bestFit="1" customWidth="1"/>
    <col min="13577" max="13577" width="13.5703125" customWidth="1"/>
    <col min="13578" max="13578" width="9.85546875" bestFit="1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5.7109375" bestFit="1" customWidth="1"/>
    <col min="13827" max="13827" width="13.85546875" bestFit="1" customWidth="1"/>
    <col min="13828" max="13828" width="13.7109375" customWidth="1"/>
    <col min="13829" max="13830" width="13.85546875" bestFit="1" customWidth="1"/>
    <col min="13831" max="13831" width="15.140625" customWidth="1"/>
    <col min="13832" max="13832" width="13.85546875" bestFit="1" customWidth="1"/>
    <col min="13833" max="13833" width="13.5703125" customWidth="1"/>
    <col min="13834" max="13834" width="9.85546875" bestFit="1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5.7109375" bestFit="1" customWidth="1"/>
    <col min="14083" max="14083" width="13.85546875" bestFit="1" customWidth="1"/>
    <col min="14084" max="14084" width="13.7109375" customWidth="1"/>
    <col min="14085" max="14086" width="13.85546875" bestFit="1" customWidth="1"/>
    <col min="14087" max="14087" width="15.140625" customWidth="1"/>
    <col min="14088" max="14088" width="13.85546875" bestFit="1" customWidth="1"/>
    <col min="14089" max="14089" width="13.5703125" customWidth="1"/>
    <col min="14090" max="14090" width="9.85546875" bestFit="1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5.7109375" bestFit="1" customWidth="1"/>
    <col min="14339" max="14339" width="13.85546875" bestFit="1" customWidth="1"/>
    <col min="14340" max="14340" width="13.7109375" customWidth="1"/>
    <col min="14341" max="14342" width="13.85546875" bestFit="1" customWidth="1"/>
    <col min="14343" max="14343" width="15.140625" customWidth="1"/>
    <col min="14344" max="14344" width="13.85546875" bestFit="1" customWidth="1"/>
    <col min="14345" max="14345" width="13.5703125" customWidth="1"/>
    <col min="14346" max="14346" width="9.85546875" bestFit="1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5.7109375" bestFit="1" customWidth="1"/>
    <col min="14595" max="14595" width="13.85546875" bestFit="1" customWidth="1"/>
    <col min="14596" max="14596" width="13.7109375" customWidth="1"/>
    <col min="14597" max="14598" width="13.85546875" bestFit="1" customWidth="1"/>
    <col min="14599" max="14599" width="15.140625" customWidth="1"/>
    <col min="14600" max="14600" width="13.85546875" bestFit="1" customWidth="1"/>
    <col min="14601" max="14601" width="13.5703125" customWidth="1"/>
    <col min="14602" max="14602" width="9.85546875" bestFit="1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5.7109375" bestFit="1" customWidth="1"/>
    <col min="14851" max="14851" width="13.85546875" bestFit="1" customWidth="1"/>
    <col min="14852" max="14852" width="13.7109375" customWidth="1"/>
    <col min="14853" max="14854" width="13.85546875" bestFit="1" customWidth="1"/>
    <col min="14855" max="14855" width="15.140625" customWidth="1"/>
    <col min="14856" max="14856" width="13.85546875" bestFit="1" customWidth="1"/>
    <col min="14857" max="14857" width="13.5703125" customWidth="1"/>
    <col min="14858" max="14858" width="9.85546875" bestFit="1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5.7109375" bestFit="1" customWidth="1"/>
    <col min="15107" max="15107" width="13.85546875" bestFit="1" customWidth="1"/>
    <col min="15108" max="15108" width="13.7109375" customWidth="1"/>
    <col min="15109" max="15110" width="13.85546875" bestFit="1" customWidth="1"/>
    <col min="15111" max="15111" width="15.140625" customWidth="1"/>
    <col min="15112" max="15112" width="13.85546875" bestFit="1" customWidth="1"/>
    <col min="15113" max="15113" width="13.5703125" customWidth="1"/>
    <col min="15114" max="15114" width="9.85546875" bestFit="1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5.7109375" bestFit="1" customWidth="1"/>
    <col min="15363" max="15363" width="13.85546875" bestFit="1" customWidth="1"/>
    <col min="15364" max="15364" width="13.7109375" customWidth="1"/>
    <col min="15365" max="15366" width="13.85546875" bestFit="1" customWidth="1"/>
    <col min="15367" max="15367" width="15.140625" customWidth="1"/>
    <col min="15368" max="15368" width="13.85546875" bestFit="1" customWidth="1"/>
    <col min="15369" max="15369" width="13.5703125" customWidth="1"/>
    <col min="15370" max="15370" width="9.85546875" bestFit="1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5.7109375" bestFit="1" customWidth="1"/>
    <col min="15619" max="15619" width="13.85546875" bestFit="1" customWidth="1"/>
    <col min="15620" max="15620" width="13.7109375" customWidth="1"/>
    <col min="15621" max="15622" width="13.85546875" bestFit="1" customWidth="1"/>
    <col min="15623" max="15623" width="15.140625" customWidth="1"/>
    <col min="15624" max="15624" width="13.85546875" bestFit="1" customWidth="1"/>
    <col min="15625" max="15625" width="13.5703125" customWidth="1"/>
    <col min="15626" max="15626" width="9.85546875" bestFit="1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5.7109375" bestFit="1" customWidth="1"/>
    <col min="15875" max="15875" width="13.85546875" bestFit="1" customWidth="1"/>
    <col min="15876" max="15876" width="13.7109375" customWidth="1"/>
    <col min="15877" max="15878" width="13.85546875" bestFit="1" customWidth="1"/>
    <col min="15879" max="15879" width="15.140625" customWidth="1"/>
    <col min="15880" max="15880" width="13.85546875" bestFit="1" customWidth="1"/>
    <col min="15881" max="15881" width="13.5703125" customWidth="1"/>
    <col min="15882" max="15882" width="9.85546875" bestFit="1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5.7109375" bestFit="1" customWidth="1"/>
    <col min="16131" max="16131" width="13.85546875" bestFit="1" customWidth="1"/>
    <col min="16132" max="16132" width="13.7109375" customWidth="1"/>
    <col min="16133" max="16134" width="13.85546875" bestFit="1" customWidth="1"/>
    <col min="16135" max="16135" width="15.140625" customWidth="1"/>
    <col min="16136" max="16136" width="13.85546875" bestFit="1" customWidth="1"/>
    <col min="16137" max="16137" width="13.5703125" customWidth="1"/>
    <col min="16138" max="16138" width="9.85546875" bestFit="1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8" t="s">
        <v>175</v>
      </c>
      <c r="L8" s="329"/>
    </row>
    <row r="10" spans="1:19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  <c r="K10" s="330"/>
      <c r="L10" s="330"/>
      <c r="M10" s="102"/>
      <c r="N10" s="102"/>
      <c r="O10" s="102"/>
      <c r="P10" s="102"/>
      <c r="Q10" s="102"/>
      <c r="R10" s="102"/>
      <c r="S10" s="102"/>
    </row>
    <row r="11" spans="1:19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331"/>
      <c r="M11" s="102"/>
      <c r="N11" s="102"/>
      <c r="O11" s="102"/>
      <c r="P11" s="102"/>
      <c r="Q11" s="102"/>
      <c r="R11" s="102"/>
      <c r="S11" s="102"/>
    </row>
    <row r="12" spans="1:19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  <c r="K12" s="331"/>
      <c r="L12" s="331"/>
      <c r="M12" s="102"/>
      <c r="N12" s="102"/>
      <c r="O12" s="102"/>
      <c r="P12" s="102"/>
      <c r="Q12" s="102"/>
      <c r="R12" s="102"/>
      <c r="S12" s="102"/>
    </row>
    <row r="13" spans="1:19" x14ac:dyDescent="0.25">
      <c r="A13" s="277"/>
      <c r="B13" s="277"/>
      <c r="C13" s="277"/>
      <c r="D13" s="277"/>
      <c r="E13" s="277"/>
      <c r="F13" s="277"/>
      <c r="G13" s="277"/>
      <c r="H13" s="277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</row>
    <row r="14" spans="1:19" ht="15.75" x14ac:dyDescent="0.25">
      <c r="A14" s="334" t="s">
        <v>208</v>
      </c>
      <c r="B14" s="334"/>
      <c r="C14" s="334"/>
      <c r="D14" s="334"/>
      <c r="E14" s="334"/>
      <c r="F14" s="334"/>
      <c r="G14" s="334"/>
      <c r="H14" s="334"/>
      <c r="I14" s="334"/>
      <c r="J14" s="334"/>
      <c r="K14" s="334"/>
      <c r="L14" s="334"/>
      <c r="M14" s="103"/>
      <c r="N14" s="103"/>
      <c r="O14" s="103"/>
      <c r="P14" s="103"/>
      <c r="Q14" s="103"/>
      <c r="R14" s="103"/>
      <c r="S14" s="103"/>
    </row>
    <row r="15" spans="1:19" ht="30.75" customHeight="1" x14ac:dyDescent="0.25">
      <c r="A15" s="292" t="s">
        <v>4</v>
      </c>
      <c r="B15" s="292" t="s">
        <v>140</v>
      </c>
      <c r="C15" s="336" t="s">
        <v>84</v>
      </c>
      <c r="D15" s="336"/>
      <c r="E15" s="336" t="s">
        <v>85</v>
      </c>
      <c r="F15" s="336"/>
      <c r="G15" s="336" t="s">
        <v>86</v>
      </c>
      <c r="H15" s="336"/>
      <c r="I15" s="336" t="s">
        <v>87</v>
      </c>
      <c r="J15" s="336"/>
      <c r="M15" s="275"/>
      <c r="N15" s="315"/>
      <c r="O15" s="315"/>
      <c r="P15" s="315"/>
      <c r="Q15" s="315"/>
      <c r="R15" s="315"/>
      <c r="S15" s="315"/>
    </row>
    <row r="16" spans="1:19" x14ac:dyDescent="0.25">
      <c r="A16" s="294"/>
      <c r="B16" s="169"/>
      <c r="C16" s="294" t="s">
        <v>141</v>
      </c>
      <c r="D16" s="294" t="s">
        <v>142</v>
      </c>
      <c r="E16" s="294" t="s">
        <v>141</v>
      </c>
      <c r="F16" s="294" t="s">
        <v>142</v>
      </c>
      <c r="G16" s="294" t="s">
        <v>141</v>
      </c>
      <c r="H16" s="294" t="s">
        <v>142</v>
      </c>
      <c r="I16" s="294" t="s">
        <v>141</v>
      </c>
      <c r="J16" s="294" t="s">
        <v>142</v>
      </c>
      <c r="M16" s="104"/>
      <c r="N16" s="275"/>
      <c r="O16" s="104"/>
      <c r="P16" s="275"/>
      <c r="Q16" s="104"/>
      <c r="R16" s="275"/>
      <c r="S16" s="104"/>
    </row>
    <row r="17" spans="1:19" x14ac:dyDescent="0.25">
      <c r="A17" s="294"/>
      <c r="B17" s="169" t="s">
        <v>13</v>
      </c>
      <c r="C17" s="294"/>
      <c r="D17" s="294"/>
      <c r="E17" s="294"/>
      <c r="F17" s="294"/>
      <c r="G17" s="294"/>
      <c r="H17" s="294"/>
      <c r="I17" s="294"/>
      <c r="J17" s="294"/>
      <c r="M17" s="104"/>
      <c r="N17" s="275"/>
      <c r="O17" s="104"/>
      <c r="P17" s="275"/>
      <c r="Q17" s="104"/>
      <c r="R17" s="275"/>
      <c r="S17" s="104"/>
    </row>
    <row r="18" spans="1:19" x14ac:dyDescent="0.25">
      <c r="A18" s="295" t="s">
        <v>124</v>
      </c>
      <c r="B18" s="169" t="s">
        <v>143</v>
      </c>
      <c r="C18" s="172">
        <v>3985581.27</v>
      </c>
      <c r="D18" s="172">
        <v>3442190.41</v>
      </c>
      <c r="E18" s="172">
        <v>3985581.27</v>
      </c>
      <c r="F18" s="172">
        <v>3499181.9</v>
      </c>
      <c r="G18" s="14">
        <v>3985581.27</v>
      </c>
      <c r="H18" s="172">
        <v>3551627.27</v>
      </c>
      <c r="I18" s="172"/>
      <c r="J18" s="172"/>
      <c r="M18" s="105"/>
      <c r="N18" s="105"/>
      <c r="O18" s="105"/>
      <c r="P18" s="105"/>
      <c r="Q18" s="105"/>
      <c r="R18" s="105"/>
      <c r="S18" s="105"/>
    </row>
    <row r="19" spans="1:19" x14ac:dyDescent="0.25">
      <c r="A19" s="295"/>
      <c r="B19" s="169" t="s">
        <v>148</v>
      </c>
      <c r="C19" s="172">
        <v>0</v>
      </c>
      <c r="D19" s="172">
        <v>0</v>
      </c>
      <c r="E19" s="172">
        <v>0</v>
      </c>
      <c r="F19" s="172">
        <v>0</v>
      </c>
      <c r="G19" s="172"/>
      <c r="H19" s="172">
        <v>400276.26</v>
      </c>
      <c r="I19" s="172"/>
      <c r="J19" s="172"/>
      <c r="M19" s="105"/>
      <c r="N19" s="105"/>
      <c r="O19" s="105"/>
      <c r="P19" s="105"/>
      <c r="Q19" s="105"/>
      <c r="R19" s="105"/>
      <c r="S19" s="105"/>
    </row>
    <row r="20" spans="1:19" x14ac:dyDescent="0.25">
      <c r="A20" s="295"/>
      <c r="B20" s="169" t="s">
        <v>144</v>
      </c>
      <c r="C20" s="172">
        <v>0</v>
      </c>
      <c r="D20" s="172">
        <v>387999.9</v>
      </c>
      <c r="E20" s="172">
        <v>0</v>
      </c>
      <c r="F20" s="172">
        <v>394552.58</v>
      </c>
      <c r="G20" s="172"/>
      <c r="H20" s="172"/>
      <c r="I20" s="172"/>
      <c r="J20" s="172"/>
      <c r="M20" s="105"/>
      <c r="N20" s="105"/>
      <c r="O20" s="105"/>
      <c r="P20" s="105"/>
      <c r="Q20" s="105"/>
      <c r="R20" s="105"/>
      <c r="S20" s="105"/>
    </row>
    <row r="21" spans="1:19" x14ac:dyDescent="0.25">
      <c r="A21" s="295"/>
      <c r="B21" s="169" t="s">
        <v>125</v>
      </c>
      <c r="C21" s="172">
        <f>SUM(C18:C20)</f>
        <v>3985581.27</v>
      </c>
      <c r="D21" s="172">
        <f t="shared" ref="D21:J21" si="0">SUM(D18:D20)</f>
        <v>3830190.31</v>
      </c>
      <c r="E21" s="172">
        <f t="shared" si="0"/>
        <v>3985581.27</v>
      </c>
      <c r="F21" s="172">
        <f t="shared" si="0"/>
        <v>3893734.48</v>
      </c>
      <c r="G21" s="172">
        <f t="shared" si="0"/>
        <v>3985581.27</v>
      </c>
      <c r="H21" s="172">
        <f t="shared" si="0"/>
        <v>3951903.5300000003</v>
      </c>
      <c r="I21" s="172">
        <f t="shared" si="0"/>
        <v>0</v>
      </c>
      <c r="J21" s="172">
        <f t="shared" si="0"/>
        <v>0</v>
      </c>
      <c r="M21" s="105"/>
      <c r="N21" s="105"/>
      <c r="O21" s="105"/>
      <c r="P21" s="105"/>
      <c r="Q21" s="105"/>
      <c r="R21" s="105"/>
      <c r="S21" s="105"/>
    </row>
    <row r="22" spans="1:19" x14ac:dyDescent="0.25">
      <c r="A22" s="175"/>
      <c r="B22" s="169"/>
      <c r="C22" s="174"/>
      <c r="D22" s="175"/>
      <c r="E22" s="176"/>
      <c r="F22" s="176"/>
      <c r="G22" s="175"/>
      <c r="H22" s="176"/>
      <c r="I22" s="175"/>
      <c r="J22" s="176"/>
      <c r="M22" s="105"/>
      <c r="N22" s="105"/>
      <c r="O22" s="105"/>
      <c r="P22" s="105"/>
      <c r="Q22" s="105"/>
      <c r="R22" s="105"/>
      <c r="S22" s="105"/>
    </row>
    <row r="23" spans="1:19" x14ac:dyDescent="0.25">
      <c r="A23" s="175"/>
      <c r="B23" s="169" t="s">
        <v>145</v>
      </c>
      <c r="C23" s="172"/>
      <c r="D23" s="172"/>
      <c r="E23" s="172"/>
      <c r="F23" s="172"/>
      <c r="G23" s="172"/>
      <c r="H23" s="172"/>
      <c r="I23" s="172"/>
      <c r="J23" s="172"/>
      <c r="M23" s="105"/>
      <c r="N23" s="105"/>
      <c r="O23" s="105"/>
      <c r="P23" s="105"/>
      <c r="Q23" s="105"/>
      <c r="R23" s="105"/>
      <c r="S23" s="105"/>
    </row>
    <row r="24" spans="1:19" x14ac:dyDescent="0.25">
      <c r="A24" s="296">
        <v>111</v>
      </c>
      <c r="B24" s="181" t="s">
        <v>15</v>
      </c>
      <c r="C24" s="14">
        <v>0</v>
      </c>
      <c r="D24" s="182">
        <v>0</v>
      </c>
      <c r="E24" s="14">
        <v>106000</v>
      </c>
      <c r="F24" s="182">
        <v>96455.75</v>
      </c>
      <c r="G24" s="14">
        <v>106000</v>
      </c>
      <c r="H24" s="182">
        <v>0</v>
      </c>
      <c r="I24" s="182"/>
      <c r="J24" s="182"/>
      <c r="M24" s="105"/>
      <c r="N24" s="105"/>
      <c r="O24" s="105"/>
      <c r="P24" s="105"/>
      <c r="Q24" s="105"/>
      <c r="R24" s="105"/>
      <c r="S24" s="105"/>
    </row>
    <row r="25" spans="1:19" x14ac:dyDescent="0.25">
      <c r="A25" s="296">
        <v>113</v>
      </c>
      <c r="B25" s="181" t="s">
        <v>146</v>
      </c>
      <c r="C25" s="14">
        <v>0</v>
      </c>
      <c r="D25" s="182">
        <v>0</v>
      </c>
      <c r="E25" s="14">
        <v>11825</v>
      </c>
      <c r="F25" s="182">
        <v>8643.16</v>
      </c>
      <c r="G25" s="14">
        <v>11825</v>
      </c>
      <c r="H25" s="182">
        <v>8638.1</v>
      </c>
      <c r="I25" s="182"/>
      <c r="J25" s="182"/>
      <c r="M25" s="105"/>
      <c r="N25" s="105"/>
      <c r="O25" s="105"/>
      <c r="P25" s="105"/>
      <c r="Q25" s="105"/>
      <c r="R25" s="105"/>
      <c r="S25" s="105"/>
    </row>
    <row r="26" spans="1:19" x14ac:dyDescent="0.25">
      <c r="A26" s="296">
        <v>122</v>
      </c>
      <c r="B26" s="181" t="s">
        <v>17</v>
      </c>
      <c r="C26" s="14">
        <v>0</v>
      </c>
      <c r="D26" s="182">
        <v>0</v>
      </c>
      <c r="E26" s="14">
        <v>64244.05</v>
      </c>
      <c r="F26" s="182">
        <v>0</v>
      </c>
      <c r="G26" s="14">
        <v>0</v>
      </c>
      <c r="H26" s="182">
        <v>0</v>
      </c>
      <c r="I26" s="182"/>
      <c r="J26" s="182"/>
      <c r="M26" s="105"/>
      <c r="N26" s="105"/>
      <c r="O26" s="105"/>
      <c r="P26" s="105"/>
      <c r="Q26" s="105"/>
      <c r="R26" s="105"/>
      <c r="S26" s="105"/>
    </row>
    <row r="27" spans="1:19" x14ac:dyDescent="0.25">
      <c r="A27" s="296">
        <v>163</v>
      </c>
      <c r="B27" s="181" t="s">
        <v>18</v>
      </c>
      <c r="C27" s="14">
        <v>100000</v>
      </c>
      <c r="D27" s="182">
        <v>0</v>
      </c>
      <c r="E27" s="14">
        <v>0</v>
      </c>
      <c r="F27" s="182">
        <v>0</v>
      </c>
      <c r="G27" s="14">
        <v>304339.74</v>
      </c>
      <c r="H27" s="182">
        <v>0</v>
      </c>
      <c r="I27" s="182"/>
      <c r="J27" s="182"/>
      <c r="M27" s="105"/>
      <c r="N27" s="105"/>
      <c r="O27" s="105"/>
      <c r="P27" s="105"/>
      <c r="Q27" s="105"/>
      <c r="R27" s="105"/>
      <c r="S27" s="105"/>
    </row>
    <row r="28" spans="1:19" x14ac:dyDescent="0.25">
      <c r="A28" s="296">
        <v>169</v>
      </c>
      <c r="B28" s="181" t="s">
        <v>194</v>
      </c>
      <c r="C28" s="14">
        <v>20000</v>
      </c>
      <c r="D28" s="182">
        <v>0</v>
      </c>
      <c r="E28" s="14">
        <v>0</v>
      </c>
      <c r="F28" s="182">
        <v>0</v>
      </c>
      <c r="G28" s="14">
        <v>1680</v>
      </c>
      <c r="H28" s="182">
        <v>0</v>
      </c>
      <c r="I28" s="182"/>
      <c r="J28" s="182"/>
      <c r="M28" s="105"/>
      <c r="N28" s="105"/>
      <c r="O28" s="105"/>
      <c r="P28" s="105"/>
      <c r="Q28" s="105"/>
      <c r="R28" s="105"/>
      <c r="S28" s="105"/>
    </row>
    <row r="29" spans="1:19" x14ac:dyDescent="0.25">
      <c r="A29" s="296">
        <v>171</v>
      </c>
      <c r="B29" s="181" t="s">
        <v>136</v>
      </c>
      <c r="C29" s="14">
        <v>50000</v>
      </c>
      <c r="D29" s="182">
        <v>0</v>
      </c>
      <c r="E29" s="14">
        <v>0</v>
      </c>
      <c r="F29" s="182">
        <v>0</v>
      </c>
      <c r="G29" s="14">
        <v>7770</v>
      </c>
      <c r="H29" s="182">
        <v>0</v>
      </c>
      <c r="I29" s="182"/>
      <c r="J29" s="182"/>
      <c r="M29" s="105"/>
      <c r="N29" s="105"/>
      <c r="O29" s="105"/>
      <c r="P29" s="105"/>
      <c r="Q29" s="105"/>
      <c r="R29" s="105"/>
      <c r="S29" s="105"/>
    </row>
    <row r="30" spans="1:19" x14ac:dyDescent="0.25">
      <c r="A30" s="296">
        <v>174</v>
      </c>
      <c r="B30" s="181" t="s">
        <v>19</v>
      </c>
      <c r="C30" s="14">
        <v>53344.25</v>
      </c>
      <c r="D30" s="182">
        <v>0</v>
      </c>
      <c r="E30" s="14">
        <v>3344.25</v>
      </c>
      <c r="F30" s="182">
        <v>6520</v>
      </c>
      <c r="G30" s="14">
        <v>4761.75</v>
      </c>
      <c r="H30" s="182">
        <v>0</v>
      </c>
      <c r="I30" s="182"/>
      <c r="J30" s="182"/>
      <c r="M30" s="105"/>
      <c r="N30" s="105"/>
      <c r="O30" s="105"/>
      <c r="P30" s="105"/>
      <c r="Q30" s="105"/>
      <c r="R30" s="105"/>
      <c r="S30" s="105"/>
    </row>
    <row r="31" spans="1:19" x14ac:dyDescent="0.25">
      <c r="A31" s="296">
        <v>197</v>
      </c>
      <c r="B31" s="181" t="s">
        <v>21</v>
      </c>
      <c r="C31" s="14">
        <v>0</v>
      </c>
      <c r="D31" s="182">
        <v>0</v>
      </c>
      <c r="E31" s="14">
        <v>52000</v>
      </c>
      <c r="F31" s="182">
        <v>0</v>
      </c>
      <c r="G31" s="14">
        <v>52000</v>
      </c>
      <c r="H31" s="182">
        <v>52000</v>
      </c>
      <c r="I31" s="182"/>
      <c r="J31" s="182"/>
      <c r="M31" s="105"/>
      <c r="N31" s="105"/>
      <c r="O31" s="105"/>
      <c r="P31" s="105"/>
      <c r="Q31" s="105"/>
      <c r="R31" s="105"/>
      <c r="S31" s="105"/>
    </row>
    <row r="32" spans="1:19" x14ac:dyDescent="0.25">
      <c r="A32" s="296">
        <v>199</v>
      </c>
      <c r="B32" s="181" t="s">
        <v>22</v>
      </c>
      <c r="C32" s="14">
        <v>0</v>
      </c>
      <c r="D32" s="182">
        <v>0</v>
      </c>
      <c r="E32" s="14">
        <v>127225.9</v>
      </c>
      <c r="F32" s="182">
        <v>0</v>
      </c>
      <c r="G32" s="14">
        <v>51415.9</v>
      </c>
      <c r="H32" s="182">
        <v>43988.88</v>
      </c>
      <c r="I32" s="182"/>
      <c r="J32" s="182"/>
      <c r="M32" s="105"/>
      <c r="N32" s="105"/>
      <c r="O32" s="105"/>
      <c r="P32" s="105"/>
      <c r="Q32" s="105"/>
      <c r="R32" s="105"/>
      <c r="S32" s="105"/>
    </row>
    <row r="33" spans="1:19" x14ac:dyDescent="0.25">
      <c r="A33" s="296">
        <v>243</v>
      </c>
      <c r="B33" s="134" t="s">
        <v>49</v>
      </c>
      <c r="C33" s="14">
        <v>0</v>
      </c>
      <c r="D33" s="182">
        <v>0</v>
      </c>
      <c r="E33" s="14">
        <v>77602.259999999995</v>
      </c>
      <c r="F33" s="182">
        <v>0</v>
      </c>
      <c r="G33" s="14">
        <v>0</v>
      </c>
      <c r="H33" s="182">
        <v>112506.6</v>
      </c>
      <c r="I33" s="182"/>
      <c r="J33" s="182"/>
      <c r="M33" s="105"/>
      <c r="N33" s="105"/>
      <c r="O33" s="105"/>
      <c r="P33" s="105"/>
      <c r="Q33" s="105"/>
      <c r="R33" s="105"/>
      <c r="S33" s="105"/>
    </row>
    <row r="34" spans="1:19" x14ac:dyDescent="0.25">
      <c r="A34" s="296">
        <v>261</v>
      </c>
      <c r="B34" s="181" t="s">
        <v>27</v>
      </c>
      <c r="C34" s="14">
        <v>0</v>
      </c>
      <c r="D34" s="182">
        <v>0</v>
      </c>
      <c r="E34" s="14">
        <v>812953.74</v>
      </c>
      <c r="F34" s="182">
        <v>0</v>
      </c>
      <c r="G34" s="14">
        <v>0</v>
      </c>
      <c r="H34" s="182">
        <v>105279.67999999999</v>
      </c>
      <c r="I34" s="182"/>
      <c r="J34" s="182"/>
      <c r="M34" s="105"/>
      <c r="N34" s="105"/>
      <c r="O34" s="105"/>
      <c r="P34" s="105"/>
      <c r="Q34" s="105"/>
      <c r="R34" s="105"/>
      <c r="S34" s="105"/>
    </row>
    <row r="35" spans="1:19" x14ac:dyDescent="0.25">
      <c r="A35" s="296">
        <v>262</v>
      </c>
      <c r="B35" s="181" t="s">
        <v>28</v>
      </c>
      <c r="C35" s="14">
        <v>17000</v>
      </c>
      <c r="D35" s="182">
        <v>0</v>
      </c>
      <c r="E35" s="14">
        <v>0</v>
      </c>
      <c r="F35" s="182">
        <v>13195</v>
      </c>
      <c r="G35" s="14">
        <v>0</v>
      </c>
      <c r="H35" s="182">
        <v>0</v>
      </c>
      <c r="I35" s="182"/>
      <c r="J35" s="182"/>
      <c r="M35" s="105"/>
      <c r="N35" s="105"/>
      <c r="O35" s="105"/>
      <c r="P35" s="105"/>
      <c r="Q35" s="105"/>
      <c r="R35" s="105"/>
      <c r="S35" s="105"/>
    </row>
    <row r="36" spans="1:19" x14ac:dyDescent="0.25">
      <c r="A36" s="296">
        <v>266</v>
      </c>
      <c r="B36" s="181" t="s">
        <v>29</v>
      </c>
      <c r="C36" s="14">
        <v>0</v>
      </c>
      <c r="D36" s="182">
        <v>0</v>
      </c>
      <c r="E36" s="14">
        <v>278984.82</v>
      </c>
      <c r="F36" s="182">
        <v>0</v>
      </c>
      <c r="G36" s="14">
        <v>0</v>
      </c>
      <c r="H36" s="182">
        <v>0</v>
      </c>
      <c r="I36" s="182"/>
      <c r="J36" s="182"/>
      <c r="M36" s="105"/>
      <c r="N36" s="105"/>
      <c r="O36" s="105"/>
      <c r="P36" s="105"/>
      <c r="Q36" s="105"/>
      <c r="R36" s="105"/>
      <c r="S36" s="105"/>
    </row>
    <row r="37" spans="1:19" x14ac:dyDescent="0.25">
      <c r="A37" s="296">
        <v>267</v>
      </c>
      <c r="B37" s="181" t="s">
        <v>30</v>
      </c>
      <c r="C37" s="14">
        <v>180000</v>
      </c>
      <c r="D37" s="182">
        <v>0</v>
      </c>
      <c r="E37" s="14">
        <v>0</v>
      </c>
      <c r="F37" s="182">
        <v>0</v>
      </c>
      <c r="G37" s="14">
        <v>0</v>
      </c>
      <c r="H37" s="182">
        <v>0</v>
      </c>
      <c r="I37" s="182"/>
      <c r="J37" s="182"/>
      <c r="M37" s="105"/>
      <c r="N37" s="105"/>
      <c r="O37" s="105"/>
      <c r="P37" s="105"/>
      <c r="Q37" s="105"/>
      <c r="R37" s="105"/>
      <c r="S37" s="105"/>
    </row>
    <row r="38" spans="1:19" x14ac:dyDescent="0.25">
      <c r="A38" s="296">
        <v>268</v>
      </c>
      <c r="B38" s="181" t="s">
        <v>31</v>
      </c>
      <c r="C38" s="14">
        <v>0</v>
      </c>
      <c r="D38" s="182">
        <v>0</v>
      </c>
      <c r="E38" s="14">
        <v>80808</v>
      </c>
      <c r="F38" s="182">
        <v>0</v>
      </c>
      <c r="G38" s="14">
        <v>0</v>
      </c>
      <c r="H38" s="182">
        <v>0</v>
      </c>
      <c r="I38" s="182"/>
      <c r="J38" s="182"/>
      <c r="M38" s="105"/>
      <c r="N38" s="105"/>
      <c r="O38" s="105"/>
      <c r="P38" s="105"/>
      <c r="Q38" s="105"/>
      <c r="R38" s="105"/>
      <c r="S38" s="105"/>
    </row>
    <row r="39" spans="1:19" x14ac:dyDescent="0.25">
      <c r="A39" s="296">
        <v>269</v>
      </c>
      <c r="B39" s="181" t="s">
        <v>32</v>
      </c>
      <c r="C39" s="14">
        <v>10000</v>
      </c>
      <c r="D39" s="182">
        <v>0</v>
      </c>
      <c r="E39" s="14">
        <v>0</v>
      </c>
      <c r="F39" s="182">
        <v>0</v>
      </c>
      <c r="G39" s="14">
        <v>0</v>
      </c>
      <c r="H39" s="182">
        <v>0</v>
      </c>
      <c r="I39" s="182"/>
      <c r="J39" s="182"/>
      <c r="M39" s="105"/>
      <c r="N39" s="105"/>
      <c r="O39" s="105"/>
      <c r="P39" s="105"/>
      <c r="Q39" s="105"/>
      <c r="R39" s="105"/>
      <c r="S39" s="105"/>
    </row>
    <row r="40" spans="1:19" x14ac:dyDescent="0.25">
      <c r="A40" s="296">
        <v>292</v>
      </c>
      <c r="B40" s="181" t="s">
        <v>34</v>
      </c>
      <c r="C40" s="14">
        <v>0</v>
      </c>
      <c r="D40" s="182">
        <v>0</v>
      </c>
      <c r="E40" s="14">
        <v>84929.9</v>
      </c>
      <c r="F40" s="182">
        <v>0</v>
      </c>
      <c r="G40" s="14">
        <v>0</v>
      </c>
      <c r="H40" s="182">
        <v>8370</v>
      </c>
      <c r="I40" s="182"/>
      <c r="J40" s="182"/>
      <c r="M40" s="105"/>
      <c r="N40" s="105"/>
      <c r="O40" s="105"/>
      <c r="P40" s="105"/>
      <c r="Q40" s="105"/>
      <c r="R40" s="105"/>
      <c r="S40" s="105"/>
    </row>
    <row r="41" spans="1:19" x14ac:dyDescent="0.25">
      <c r="A41" s="296">
        <v>295</v>
      </c>
      <c r="B41" s="181" t="s">
        <v>35</v>
      </c>
      <c r="C41" s="14">
        <v>0</v>
      </c>
      <c r="D41" s="182">
        <v>0</v>
      </c>
      <c r="E41" s="14">
        <v>1891457.27</v>
      </c>
      <c r="F41" s="182">
        <v>0</v>
      </c>
      <c r="G41" s="14">
        <v>0</v>
      </c>
      <c r="H41" s="182">
        <v>1548399.28</v>
      </c>
      <c r="I41" s="182"/>
      <c r="J41" s="182"/>
      <c r="M41" s="105"/>
      <c r="N41" s="105"/>
      <c r="O41" s="105"/>
      <c r="P41" s="105"/>
      <c r="Q41" s="105"/>
      <c r="R41" s="105"/>
      <c r="S41" s="105"/>
    </row>
    <row r="42" spans="1:19" x14ac:dyDescent="0.25">
      <c r="A42" s="296">
        <v>297</v>
      </c>
      <c r="B42" s="181" t="s">
        <v>36</v>
      </c>
      <c r="C42" s="14">
        <v>35000</v>
      </c>
      <c r="D42" s="182">
        <v>0</v>
      </c>
      <c r="E42" s="14">
        <v>6790.38</v>
      </c>
      <c r="F42" s="182">
        <v>0</v>
      </c>
      <c r="G42" s="14">
        <v>0</v>
      </c>
      <c r="H42" s="182">
        <v>0</v>
      </c>
      <c r="I42" s="182"/>
      <c r="J42" s="182"/>
      <c r="M42" s="105"/>
      <c r="N42" s="105"/>
      <c r="O42" s="105"/>
      <c r="P42" s="105"/>
      <c r="Q42" s="105"/>
      <c r="R42" s="105"/>
      <c r="S42" s="105"/>
    </row>
    <row r="43" spans="1:19" x14ac:dyDescent="0.25">
      <c r="A43" s="296">
        <v>298</v>
      </c>
      <c r="B43" s="181" t="s">
        <v>37</v>
      </c>
      <c r="C43" s="14">
        <v>400000</v>
      </c>
      <c r="D43" s="182">
        <v>0</v>
      </c>
      <c r="E43" s="14">
        <v>0</v>
      </c>
      <c r="F43" s="182">
        <v>7275.01</v>
      </c>
      <c r="G43" s="14">
        <v>0</v>
      </c>
      <c r="H43" s="182">
        <v>0</v>
      </c>
      <c r="I43" s="182"/>
      <c r="J43" s="182"/>
      <c r="M43" s="105"/>
      <c r="N43" s="105"/>
      <c r="O43" s="105"/>
      <c r="P43" s="105"/>
      <c r="Q43" s="105"/>
      <c r="R43" s="105"/>
      <c r="S43" s="105"/>
    </row>
    <row r="44" spans="1:19" x14ac:dyDescent="0.25">
      <c r="A44" s="296">
        <v>299</v>
      </c>
      <c r="B44" s="181" t="s">
        <v>38</v>
      </c>
      <c r="C44" s="14">
        <v>300000</v>
      </c>
      <c r="D44" s="182">
        <v>0</v>
      </c>
      <c r="E44" s="14">
        <v>0</v>
      </c>
      <c r="F44" s="182">
        <v>4798</v>
      </c>
      <c r="G44" s="14">
        <v>0</v>
      </c>
      <c r="H44" s="182">
        <v>0</v>
      </c>
      <c r="I44" s="182"/>
      <c r="J44" s="182"/>
      <c r="M44" s="105"/>
      <c r="N44" s="105"/>
      <c r="O44" s="105"/>
      <c r="P44" s="105"/>
      <c r="Q44" s="105"/>
      <c r="R44" s="105"/>
      <c r="S44" s="105"/>
    </row>
    <row r="45" spans="1:19" x14ac:dyDescent="0.25">
      <c r="A45" s="296">
        <v>323</v>
      </c>
      <c r="B45" s="181" t="s">
        <v>139</v>
      </c>
      <c r="C45" s="14">
        <v>0</v>
      </c>
      <c r="D45" s="182">
        <v>0</v>
      </c>
      <c r="E45" s="14">
        <v>0</v>
      </c>
      <c r="F45" s="182">
        <v>0</v>
      </c>
      <c r="G45" s="14">
        <v>0</v>
      </c>
      <c r="H45" s="182">
        <v>0</v>
      </c>
      <c r="I45" s="182"/>
      <c r="J45" s="182"/>
      <c r="M45" s="105"/>
      <c r="N45" s="105"/>
      <c r="O45" s="105"/>
      <c r="P45" s="105"/>
      <c r="Q45" s="105"/>
      <c r="R45" s="105"/>
      <c r="S45" s="105"/>
    </row>
    <row r="46" spans="1:19" x14ac:dyDescent="0.25">
      <c r="A46" s="296"/>
      <c r="B46" s="297" t="s">
        <v>147</v>
      </c>
      <c r="C46" s="172">
        <f t="shared" ref="C46:J46" si="1">SUM(C24:C45)</f>
        <v>1165344.25</v>
      </c>
      <c r="D46" s="172">
        <f t="shared" si="1"/>
        <v>0</v>
      </c>
      <c r="E46" s="172">
        <f t="shared" si="1"/>
        <v>3598165.57</v>
      </c>
      <c r="F46" s="172">
        <f t="shared" si="1"/>
        <v>136886.92000000001</v>
      </c>
      <c r="G46" s="172">
        <f t="shared" si="1"/>
        <v>539792.39</v>
      </c>
      <c r="H46" s="172">
        <f t="shared" si="1"/>
        <v>1879182.54</v>
      </c>
      <c r="I46" s="172">
        <f t="shared" si="1"/>
        <v>0</v>
      </c>
      <c r="J46" s="172">
        <f t="shared" si="1"/>
        <v>0</v>
      </c>
      <c r="M46" s="105"/>
      <c r="N46" s="105"/>
      <c r="O46" s="105"/>
      <c r="P46" s="105"/>
      <c r="Q46" s="105"/>
      <c r="R46" s="105"/>
      <c r="S46" s="105"/>
    </row>
    <row r="47" spans="1:19" x14ac:dyDescent="0.25">
      <c r="A47" s="175"/>
      <c r="B47" s="297" t="s">
        <v>52</v>
      </c>
      <c r="C47" s="172">
        <f t="shared" ref="C47:J47" si="2">+C46+C21</f>
        <v>5150925.5199999996</v>
      </c>
      <c r="D47" s="172">
        <f t="shared" si="2"/>
        <v>3830190.31</v>
      </c>
      <c r="E47" s="172">
        <f t="shared" si="2"/>
        <v>7583746.8399999999</v>
      </c>
      <c r="F47" s="172">
        <f t="shared" si="2"/>
        <v>4030621.4</v>
      </c>
      <c r="G47" s="172">
        <f t="shared" si="2"/>
        <v>4525373.66</v>
      </c>
      <c r="H47" s="172">
        <f t="shared" si="2"/>
        <v>5831086.0700000003</v>
      </c>
      <c r="I47" s="172">
        <f t="shared" si="2"/>
        <v>0</v>
      </c>
      <c r="J47" s="172">
        <f t="shared" si="2"/>
        <v>0</v>
      </c>
    </row>
    <row r="48" spans="1:19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1:12" ht="16.5" hidden="1" customHeight="1" x14ac:dyDescent="0.25">
      <c r="A53" s="334" t="s">
        <v>209</v>
      </c>
      <c r="B53" s="334"/>
      <c r="C53" s="334"/>
      <c r="D53" s="334"/>
      <c r="E53" s="334"/>
      <c r="F53" s="334"/>
      <c r="G53" s="334"/>
      <c r="H53" s="334"/>
      <c r="I53" s="334"/>
      <c r="J53" s="334"/>
      <c r="K53" s="334"/>
      <c r="L53" s="334"/>
    </row>
    <row r="54" spans="1:12" ht="16.5" hidden="1" customHeight="1" x14ac:dyDescent="0.25">
      <c r="A54" s="294" t="s">
        <v>4</v>
      </c>
      <c r="B54" s="294" t="str">
        <f>+B15</f>
        <v>CATEGORIA DEL GASTO DE FUNCIONAMIENTO</v>
      </c>
      <c r="C54" s="335" t="s">
        <v>93</v>
      </c>
      <c r="D54" s="335"/>
      <c r="E54" s="335" t="s">
        <v>94</v>
      </c>
      <c r="F54" s="335"/>
      <c r="G54" s="335" t="s">
        <v>63</v>
      </c>
      <c r="H54" s="335"/>
      <c r="I54" s="335" t="s">
        <v>64</v>
      </c>
      <c r="J54" s="335"/>
    </row>
    <row r="55" spans="1:12" ht="15.75" hidden="1" customHeight="1" x14ac:dyDescent="0.25">
      <c r="A55" s="294"/>
      <c r="B55" s="169"/>
      <c r="C55" s="294" t="s">
        <v>141</v>
      </c>
      <c r="D55" s="294" t="s">
        <v>142</v>
      </c>
      <c r="E55" s="294" t="s">
        <v>141</v>
      </c>
      <c r="F55" s="294" t="s">
        <v>142</v>
      </c>
      <c r="G55" s="294" t="s">
        <v>141</v>
      </c>
      <c r="H55" s="294" t="s">
        <v>142</v>
      </c>
      <c r="I55" s="294" t="s">
        <v>141</v>
      </c>
      <c r="J55" s="294" t="s">
        <v>142</v>
      </c>
    </row>
    <row r="56" spans="1:12" ht="15.75" hidden="1" customHeight="1" x14ac:dyDescent="0.25">
      <c r="A56" s="295" t="s">
        <v>124</v>
      </c>
      <c r="B56" s="169" t="s">
        <v>13</v>
      </c>
      <c r="C56" s="172"/>
      <c r="D56" s="172"/>
      <c r="E56" s="172"/>
      <c r="F56" s="172"/>
      <c r="G56" s="172"/>
      <c r="H56" s="172"/>
      <c r="I56" s="172"/>
      <c r="J56" s="172"/>
    </row>
    <row r="57" spans="1:12" ht="15.75" hidden="1" customHeight="1" x14ac:dyDescent="0.25">
      <c r="A57" s="295"/>
      <c r="B57" s="169" t="s">
        <v>143</v>
      </c>
      <c r="C57" s="172"/>
      <c r="D57" s="172"/>
      <c r="E57" s="172"/>
      <c r="F57" s="172"/>
      <c r="G57" s="172"/>
      <c r="H57" s="172"/>
      <c r="I57" s="172"/>
      <c r="J57" s="172"/>
    </row>
    <row r="58" spans="1:12" ht="15.75" hidden="1" customHeight="1" x14ac:dyDescent="0.25">
      <c r="A58" s="295"/>
      <c r="B58" s="169" t="s">
        <v>148</v>
      </c>
      <c r="C58" s="172"/>
      <c r="D58" s="172"/>
      <c r="E58" s="172"/>
      <c r="F58" s="172"/>
      <c r="G58" s="172"/>
      <c r="H58" s="172"/>
      <c r="I58" s="172"/>
      <c r="J58" s="172"/>
    </row>
    <row r="59" spans="1:12" ht="15.75" hidden="1" customHeight="1" x14ac:dyDescent="0.25">
      <c r="A59" s="295"/>
      <c r="B59" s="169" t="s">
        <v>144</v>
      </c>
      <c r="C59" s="172"/>
      <c r="D59" s="172"/>
      <c r="E59" s="172"/>
      <c r="F59" s="172"/>
      <c r="G59" s="172"/>
      <c r="H59" s="172"/>
      <c r="I59" s="172"/>
      <c r="J59" s="172"/>
    </row>
    <row r="60" spans="1:12" ht="15.75" hidden="1" customHeight="1" x14ac:dyDescent="0.25">
      <c r="A60" s="295"/>
      <c r="B60" s="169" t="s">
        <v>125</v>
      </c>
      <c r="C60" s="172">
        <f>SUM(C57:C59)</f>
        <v>0</v>
      </c>
      <c r="D60" s="172">
        <f t="shared" ref="D60:J60" si="3">SUM(D57:D59)</f>
        <v>0</v>
      </c>
      <c r="E60" s="172">
        <f t="shared" si="3"/>
        <v>0</v>
      </c>
      <c r="F60" s="172">
        <f t="shared" si="3"/>
        <v>0</v>
      </c>
      <c r="G60" s="172">
        <f t="shared" si="3"/>
        <v>0</v>
      </c>
      <c r="H60" s="172">
        <f t="shared" si="3"/>
        <v>0</v>
      </c>
      <c r="I60" s="172">
        <f t="shared" si="3"/>
        <v>0</v>
      </c>
      <c r="J60" s="172">
        <f t="shared" si="3"/>
        <v>0</v>
      </c>
    </row>
    <row r="61" spans="1:12" ht="15.75" hidden="1" customHeight="1" x14ac:dyDescent="0.25">
      <c r="A61" s="175"/>
      <c r="B61" s="169"/>
      <c r="C61" s="175"/>
      <c r="D61" s="175"/>
      <c r="E61" s="175"/>
      <c r="F61" s="176"/>
      <c r="G61" s="176"/>
      <c r="H61" s="176"/>
      <c r="I61" s="176"/>
      <c r="J61" s="176"/>
    </row>
    <row r="62" spans="1:12" ht="15.75" hidden="1" customHeight="1" x14ac:dyDescent="0.25">
      <c r="A62" s="175"/>
      <c r="B62" s="169" t="s">
        <v>145</v>
      </c>
      <c r="C62" s="172"/>
      <c r="D62" s="172"/>
      <c r="E62" s="172"/>
      <c r="F62" s="172"/>
      <c r="G62" s="172"/>
      <c r="H62" s="172"/>
      <c r="I62" s="172"/>
      <c r="J62" s="172"/>
    </row>
    <row r="63" spans="1:12" ht="15" hidden="1" customHeight="1" x14ac:dyDescent="0.25">
      <c r="A63" s="296">
        <v>111</v>
      </c>
      <c r="B63" s="181" t="s">
        <v>15</v>
      </c>
      <c r="C63" s="182"/>
      <c r="D63" s="182"/>
      <c r="E63" s="182"/>
      <c r="F63" s="182"/>
      <c r="G63" s="182"/>
      <c r="H63" s="182"/>
      <c r="I63" s="182"/>
      <c r="J63" s="182"/>
    </row>
    <row r="64" spans="1:12" ht="15" hidden="1" customHeight="1" x14ac:dyDescent="0.25">
      <c r="A64" s="296">
        <v>113</v>
      </c>
      <c r="B64" s="181" t="s">
        <v>146</v>
      </c>
      <c r="C64" s="182"/>
      <c r="D64" s="182"/>
      <c r="E64" s="182"/>
      <c r="F64" s="182"/>
      <c r="G64" s="182"/>
      <c r="H64" s="182"/>
      <c r="I64" s="182"/>
      <c r="J64" s="182"/>
    </row>
    <row r="65" spans="1:10" ht="15" hidden="1" customHeight="1" x14ac:dyDescent="0.25">
      <c r="A65" s="296">
        <v>122</v>
      </c>
      <c r="B65" s="181" t="s">
        <v>17</v>
      </c>
      <c r="C65" s="182"/>
      <c r="D65" s="182"/>
      <c r="E65" s="182"/>
      <c r="F65" s="182"/>
      <c r="G65" s="182"/>
      <c r="H65" s="182"/>
      <c r="I65" s="182"/>
      <c r="J65" s="182"/>
    </row>
    <row r="66" spans="1:10" ht="15" hidden="1" customHeight="1" x14ac:dyDescent="0.25">
      <c r="A66" s="296">
        <v>163</v>
      </c>
      <c r="B66" s="181" t="s">
        <v>18</v>
      </c>
      <c r="C66" s="182"/>
      <c r="D66" s="182"/>
      <c r="E66" s="182"/>
      <c r="F66" s="182"/>
      <c r="G66" s="182"/>
      <c r="H66" s="182"/>
      <c r="I66" s="182"/>
      <c r="J66" s="182"/>
    </row>
    <row r="67" spans="1:10" ht="15" hidden="1" customHeight="1" x14ac:dyDescent="0.25">
      <c r="A67" s="296">
        <v>169</v>
      </c>
      <c r="B67" s="181" t="s">
        <v>194</v>
      </c>
      <c r="C67" s="182"/>
      <c r="D67" s="182"/>
      <c r="E67" s="182"/>
      <c r="F67" s="182"/>
      <c r="G67" s="182"/>
      <c r="H67" s="182"/>
      <c r="I67" s="182"/>
      <c r="J67" s="182"/>
    </row>
    <row r="68" spans="1:10" ht="15" hidden="1" customHeight="1" x14ac:dyDescent="0.25">
      <c r="A68" s="296">
        <v>171</v>
      </c>
      <c r="B68" s="181" t="s">
        <v>136</v>
      </c>
      <c r="C68" s="182"/>
      <c r="D68" s="182"/>
      <c r="E68" s="182"/>
      <c r="F68" s="182"/>
      <c r="G68" s="182"/>
      <c r="H68" s="182"/>
      <c r="I68" s="182"/>
      <c r="J68" s="182"/>
    </row>
    <row r="69" spans="1:10" ht="15" hidden="1" customHeight="1" x14ac:dyDescent="0.25">
      <c r="A69" s="296">
        <v>174</v>
      </c>
      <c r="B69" s="181" t="s">
        <v>19</v>
      </c>
      <c r="C69" s="182"/>
      <c r="D69" s="182"/>
      <c r="E69" s="182"/>
      <c r="F69" s="182"/>
      <c r="G69" s="182"/>
      <c r="H69" s="182"/>
      <c r="I69" s="182"/>
      <c r="J69" s="182"/>
    </row>
    <row r="70" spans="1:10" ht="15" hidden="1" customHeight="1" x14ac:dyDescent="0.25">
      <c r="A70" s="296">
        <v>197</v>
      </c>
      <c r="B70" s="181" t="s">
        <v>21</v>
      </c>
      <c r="C70" s="182"/>
      <c r="D70" s="182"/>
      <c r="E70" s="182"/>
      <c r="F70" s="182"/>
      <c r="G70" s="182"/>
      <c r="H70" s="182"/>
      <c r="I70" s="182"/>
      <c r="J70" s="182"/>
    </row>
    <row r="71" spans="1:10" ht="15" hidden="1" customHeight="1" x14ac:dyDescent="0.25">
      <c r="A71" s="296">
        <v>199</v>
      </c>
      <c r="B71" s="181" t="s">
        <v>22</v>
      </c>
      <c r="C71" s="182"/>
      <c r="D71" s="182"/>
      <c r="E71" s="182"/>
      <c r="F71" s="182"/>
      <c r="G71" s="182"/>
      <c r="H71" s="182"/>
      <c r="I71" s="182"/>
      <c r="J71" s="182"/>
    </row>
    <row r="72" spans="1:10" ht="15" hidden="1" customHeight="1" x14ac:dyDescent="0.25">
      <c r="A72" s="296">
        <v>243</v>
      </c>
      <c r="B72" s="134" t="s">
        <v>49</v>
      </c>
      <c r="C72" s="182"/>
      <c r="D72" s="182"/>
      <c r="E72" s="182"/>
      <c r="F72" s="182"/>
      <c r="G72" s="182"/>
      <c r="H72" s="182"/>
      <c r="I72" s="182"/>
      <c r="J72" s="182"/>
    </row>
    <row r="73" spans="1:10" ht="15" hidden="1" customHeight="1" x14ac:dyDescent="0.25">
      <c r="A73" s="296">
        <v>261</v>
      </c>
      <c r="B73" s="181" t="s">
        <v>27</v>
      </c>
      <c r="C73" s="182"/>
      <c r="D73" s="182"/>
      <c r="E73" s="182"/>
      <c r="F73" s="182"/>
      <c r="G73" s="182"/>
      <c r="H73" s="182"/>
      <c r="I73" s="182"/>
      <c r="J73" s="182"/>
    </row>
    <row r="74" spans="1:10" ht="15" hidden="1" customHeight="1" x14ac:dyDescent="0.25">
      <c r="A74" s="296">
        <v>262</v>
      </c>
      <c r="B74" s="181" t="s">
        <v>28</v>
      </c>
      <c r="C74" s="182"/>
      <c r="D74" s="182"/>
      <c r="E74" s="182"/>
      <c r="F74" s="182"/>
      <c r="G74" s="182"/>
      <c r="H74" s="182"/>
      <c r="I74" s="182"/>
      <c r="J74" s="182"/>
    </row>
    <row r="75" spans="1:10" ht="15" hidden="1" customHeight="1" x14ac:dyDescent="0.25">
      <c r="A75" s="296">
        <v>266</v>
      </c>
      <c r="B75" s="181" t="s">
        <v>29</v>
      </c>
      <c r="C75" s="182"/>
      <c r="D75" s="182"/>
      <c r="E75" s="182"/>
      <c r="F75" s="182"/>
      <c r="G75" s="182"/>
      <c r="H75" s="182"/>
      <c r="I75" s="182"/>
      <c r="J75" s="182"/>
    </row>
    <row r="76" spans="1:10" ht="15" hidden="1" customHeight="1" x14ac:dyDescent="0.25">
      <c r="A76" s="296">
        <v>267</v>
      </c>
      <c r="B76" s="181" t="s">
        <v>30</v>
      </c>
      <c r="C76" s="182"/>
      <c r="D76" s="182"/>
      <c r="E76" s="182"/>
      <c r="F76" s="182"/>
      <c r="G76" s="182"/>
      <c r="H76" s="182"/>
      <c r="I76" s="182"/>
      <c r="J76" s="182"/>
    </row>
    <row r="77" spans="1:10" ht="15" hidden="1" customHeight="1" x14ac:dyDescent="0.25">
      <c r="A77" s="296">
        <v>268</v>
      </c>
      <c r="B77" s="181" t="s">
        <v>31</v>
      </c>
      <c r="C77" s="182"/>
      <c r="D77" s="182"/>
      <c r="E77" s="182"/>
      <c r="F77" s="182"/>
      <c r="G77" s="182"/>
      <c r="H77" s="182"/>
      <c r="I77" s="182"/>
      <c r="J77" s="182"/>
    </row>
    <row r="78" spans="1:10" ht="15" hidden="1" customHeight="1" x14ac:dyDescent="0.25">
      <c r="A78" s="296">
        <v>269</v>
      </c>
      <c r="B78" s="181" t="s">
        <v>32</v>
      </c>
      <c r="C78" s="182"/>
      <c r="D78" s="182"/>
      <c r="E78" s="182"/>
      <c r="F78" s="182"/>
      <c r="G78" s="182"/>
      <c r="H78" s="182"/>
      <c r="I78" s="182"/>
      <c r="J78" s="182"/>
    </row>
    <row r="79" spans="1:10" ht="15" hidden="1" customHeight="1" x14ac:dyDescent="0.25">
      <c r="A79" s="296">
        <v>292</v>
      </c>
      <c r="B79" s="181" t="s">
        <v>34</v>
      </c>
      <c r="C79" s="182"/>
      <c r="D79" s="182"/>
      <c r="E79" s="182"/>
      <c r="F79" s="182"/>
      <c r="G79" s="182"/>
      <c r="H79" s="182"/>
      <c r="I79" s="182"/>
      <c r="J79" s="182"/>
    </row>
    <row r="80" spans="1:10" ht="15" hidden="1" customHeight="1" x14ac:dyDescent="0.25">
      <c r="A80" s="296">
        <v>295</v>
      </c>
      <c r="B80" s="181" t="s">
        <v>35</v>
      </c>
      <c r="C80" s="182"/>
      <c r="D80" s="182"/>
      <c r="E80" s="182"/>
      <c r="F80" s="182"/>
      <c r="G80" s="182"/>
      <c r="H80" s="182"/>
      <c r="I80" s="182"/>
      <c r="J80" s="182"/>
    </row>
    <row r="81" spans="1:12" ht="15" hidden="1" customHeight="1" x14ac:dyDescent="0.25">
      <c r="A81" s="296">
        <v>297</v>
      </c>
      <c r="B81" s="181" t="s">
        <v>36</v>
      </c>
      <c r="C81" s="182"/>
      <c r="D81" s="182"/>
      <c r="E81" s="182"/>
      <c r="F81" s="182"/>
      <c r="G81" s="182"/>
      <c r="H81" s="182"/>
      <c r="I81" s="182"/>
      <c r="J81" s="182"/>
    </row>
    <row r="82" spans="1:12" ht="15" hidden="1" customHeight="1" x14ac:dyDescent="0.25">
      <c r="A82" s="296">
        <v>298</v>
      </c>
      <c r="B82" s="181" t="s">
        <v>37</v>
      </c>
      <c r="C82" s="182"/>
      <c r="D82" s="182"/>
      <c r="E82" s="182"/>
      <c r="F82" s="182"/>
      <c r="G82" s="182"/>
      <c r="H82" s="182"/>
      <c r="I82" s="182"/>
      <c r="J82" s="182"/>
    </row>
    <row r="83" spans="1:12" ht="15" hidden="1" customHeight="1" x14ac:dyDescent="0.25">
      <c r="A83" s="296">
        <v>299</v>
      </c>
      <c r="B83" s="181" t="s">
        <v>38</v>
      </c>
      <c r="C83" s="182"/>
      <c r="D83" s="182"/>
      <c r="E83" s="182"/>
      <c r="F83" s="182"/>
      <c r="G83" s="182"/>
      <c r="H83" s="182"/>
      <c r="I83" s="182"/>
      <c r="J83" s="182"/>
    </row>
    <row r="84" spans="1:12" ht="15.75" hidden="1" customHeight="1" x14ac:dyDescent="0.25">
      <c r="A84" s="296">
        <v>323</v>
      </c>
      <c r="B84" s="181" t="s">
        <v>139</v>
      </c>
      <c r="C84" s="182"/>
      <c r="D84" s="182"/>
      <c r="E84" s="182"/>
      <c r="F84" s="182"/>
      <c r="G84" s="182"/>
      <c r="H84" s="182"/>
      <c r="I84" s="182"/>
      <c r="J84" s="182"/>
    </row>
    <row r="85" spans="1:12" ht="16.5" hidden="1" customHeight="1" x14ac:dyDescent="0.25">
      <c r="A85" s="296"/>
      <c r="B85" s="297" t="s">
        <v>147</v>
      </c>
      <c r="C85" s="172">
        <f t="shared" ref="C85:J85" si="4">SUM(C63:C84)</f>
        <v>0</v>
      </c>
      <c r="D85" s="172">
        <f t="shared" si="4"/>
        <v>0</v>
      </c>
      <c r="E85" s="172">
        <f t="shared" si="4"/>
        <v>0</v>
      </c>
      <c r="F85" s="172">
        <f t="shared" si="4"/>
        <v>0</v>
      </c>
      <c r="G85" s="172">
        <f t="shared" si="4"/>
        <v>0</v>
      </c>
      <c r="H85" s="172">
        <f t="shared" si="4"/>
        <v>0</v>
      </c>
      <c r="I85" s="172">
        <f t="shared" si="4"/>
        <v>0</v>
      </c>
      <c r="J85" s="172">
        <f t="shared" si="4"/>
        <v>0</v>
      </c>
    </row>
    <row r="86" spans="1:12" ht="16.5" hidden="1" customHeight="1" x14ac:dyDescent="0.25">
      <c r="A86" s="175"/>
      <c r="B86" s="297" t="s">
        <v>52</v>
      </c>
      <c r="C86" s="172">
        <f t="shared" ref="C86:J86" si="5">+C85+C60</f>
        <v>0</v>
      </c>
      <c r="D86" s="172">
        <f t="shared" si="5"/>
        <v>0</v>
      </c>
      <c r="E86" s="172">
        <f t="shared" si="5"/>
        <v>0</v>
      </c>
      <c r="F86" s="172">
        <f t="shared" si="5"/>
        <v>0</v>
      </c>
      <c r="G86" s="172">
        <f t="shared" si="5"/>
        <v>0</v>
      </c>
      <c r="H86" s="172">
        <f t="shared" si="5"/>
        <v>0</v>
      </c>
      <c r="I86" s="172">
        <f t="shared" si="5"/>
        <v>0</v>
      </c>
      <c r="J86" s="172">
        <f t="shared" si="5"/>
        <v>0</v>
      </c>
    </row>
    <row r="87" spans="1:12" ht="15" hidden="1" customHeight="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</row>
    <row r="88" spans="1:12" ht="15" hidden="1" customHeight="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</row>
    <row r="89" spans="1:12" ht="15" hidden="1" customHeight="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</row>
    <row r="90" spans="1:12" ht="15" hidden="1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</row>
    <row r="91" spans="1:12" ht="15" hidden="1" customHeight="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</row>
    <row r="92" spans="1:12" ht="15" hidden="1" customHeight="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</row>
    <row r="93" spans="1:12" ht="15" hidden="1" customHeight="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1:12" ht="15" hidden="1" customHeight="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</row>
    <row r="95" spans="1:12" ht="15" hidden="1" customHeight="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</row>
    <row r="96" spans="1:12" ht="15" hidden="1" customHeight="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</row>
    <row r="97" spans="1:12" ht="15" hidden="1" customHeight="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</row>
    <row r="98" spans="1:12" ht="15" hidden="1" customHeight="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</row>
    <row r="99" spans="1:12" ht="15" hidden="1" customHeight="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</row>
    <row r="100" spans="1:12" ht="15" hidden="1" customHeight="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</row>
    <row r="101" spans="1:12" ht="15" hidden="1" customHeight="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</row>
    <row r="102" spans="1:12" ht="15" hidden="1" customHeight="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</row>
    <row r="103" spans="1:12" ht="15" hidden="1" customHeight="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</row>
    <row r="104" spans="1:12" ht="16.5" hidden="1" customHeight="1" x14ac:dyDescent="0.25">
      <c r="A104" s="334" t="s">
        <v>210</v>
      </c>
      <c r="B104" s="334"/>
      <c r="C104" s="334"/>
      <c r="D104" s="334"/>
      <c r="E104" s="334"/>
      <c r="F104" s="334"/>
      <c r="G104" s="334"/>
      <c r="H104" s="334"/>
      <c r="I104" s="334"/>
      <c r="J104" s="334"/>
      <c r="K104" s="334"/>
      <c r="L104" s="334"/>
    </row>
    <row r="105" spans="1:12" ht="16.5" hidden="1" customHeight="1" x14ac:dyDescent="0.25">
      <c r="A105" s="294" t="s">
        <v>4</v>
      </c>
      <c r="B105" s="294" t="s">
        <v>5</v>
      </c>
      <c r="C105" s="335" t="s">
        <v>45</v>
      </c>
      <c r="D105" s="335"/>
      <c r="E105" s="335" t="s">
        <v>46</v>
      </c>
      <c r="F105" s="335"/>
      <c r="G105" s="335" t="s">
        <v>47</v>
      </c>
      <c r="H105" s="335"/>
      <c r="I105" s="335" t="s">
        <v>48</v>
      </c>
      <c r="J105" s="335"/>
      <c r="K105" s="335" t="s">
        <v>184</v>
      </c>
      <c r="L105" s="335"/>
    </row>
    <row r="106" spans="1:12" ht="15.75" hidden="1" customHeight="1" x14ac:dyDescent="0.25">
      <c r="A106" s="294"/>
      <c r="B106" s="169"/>
      <c r="C106" s="294" t="s">
        <v>141</v>
      </c>
      <c r="D106" s="294" t="s">
        <v>142</v>
      </c>
      <c r="E106" s="294" t="s">
        <v>141</v>
      </c>
      <c r="F106" s="294" t="s">
        <v>142</v>
      </c>
      <c r="G106" s="294" t="s">
        <v>141</v>
      </c>
      <c r="H106" s="294" t="s">
        <v>142</v>
      </c>
      <c r="I106" s="294" t="s">
        <v>141</v>
      </c>
      <c r="J106" s="294" t="s">
        <v>142</v>
      </c>
      <c r="K106" s="294" t="s">
        <v>141</v>
      </c>
      <c r="L106" s="294" t="s">
        <v>142</v>
      </c>
    </row>
    <row r="107" spans="1:12" ht="15.75" hidden="1" customHeight="1" x14ac:dyDescent="0.25">
      <c r="A107" s="295" t="s">
        <v>124</v>
      </c>
      <c r="B107" s="169" t="s">
        <v>13</v>
      </c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</row>
    <row r="108" spans="1:12" ht="15.75" hidden="1" customHeight="1" x14ac:dyDescent="0.25">
      <c r="A108" s="295"/>
      <c r="B108" s="169" t="s">
        <v>143</v>
      </c>
      <c r="C108" s="172"/>
      <c r="D108" s="172"/>
      <c r="E108" s="172"/>
      <c r="F108" s="172"/>
      <c r="G108" s="172"/>
      <c r="H108" s="172"/>
      <c r="I108" s="172"/>
      <c r="J108" s="172"/>
      <c r="K108" s="172">
        <f t="shared" ref="K108:L110" si="6">+I108+G108+E108+C108+I57+G57+E57+C57+I18+G18+E18+C18</f>
        <v>11956743.810000001</v>
      </c>
      <c r="L108" s="172">
        <f t="shared" si="6"/>
        <v>10492999.58</v>
      </c>
    </row>
    <row r="109" spans="1:12" ht="15.75" hidden="1" customHeight="1" x14ac:dyDescent="0.25">
      <c r="A109" s="295"/>
      <c r="B109" s="169" t="s">
        <v>148</v>
      </c>
      <c r="C109" s="172"/>
      <c r="D109" s="172"/>
      <c r="E109" s="172"/>
      <c r="F109" s="172"/>
      <c r="G109" s="172"/>
      <c r="H109" s="172"/>
      <c r="I109" s="172"/>
      <c r="J109" s="172"/>
      <c r="K109" s="172">
        <f t="shared" si="6"/>
        <v>0</v>
      </c>
      <c r="L109" s="172">
        <f t="shared" si="6"/>
        <v>400276.26</v>
      </c>
    </row>
    <row r="110" spans="1:12" ht="15.75" hidden="1" customHeight="1" x14ac:dyDescent="0.25">
      <c r="A110" s="295"/>
      <c r="B110" s="169" t="s">
        <v>144</v>
      </c>
      <c r="C110" s="172"/>
      <c r="D110" s="172"/>
      <c r="E110" s="172"/>
      <c r="F110" s="172"/>
      <c r="G110" s="172"/>
      <c r="H110" s="172"/>
      <c r="I110" s="172"/>
      <c r="J110" s="172"/>
      <c r="K110" s="172">
        <f t="shared" si="6"/>
        <v>0</v>
      </c>
      <c r="L110" s="172">
        <f t="shared" si="6"/>
        <v>782552.48</v>
      </c>
    </row>
    <row r="111" spans="1:12" ht="15.75" hidden="1" customHeight="1" x14ac:dyDescent="0.25">
      <c r="A111" s="295"/>
      <c r="B111" s="169" t="s">
        <v>125</v>
      </c>
      <c r="C111" s="172">
        <f>SUM(C108:C110)</f>
        <v>0</v>
      </c>
      <c r="D111" s="172">
        <f t="shared" ref="D111:L111" si="7">SUM(D108:D110)</f>
        <v>0</v>
      </c>
      <c r="E111" s="172">
        <f t="shared" si="7"/>
        <v>0</v>
      </c>
      <c r="F111" s="172">
        <f t="shared" si="7"/>
        <v>0</v>
      </c>
      <c r="G111" s="172">
        <f t="shared" si="7"/>
        <v>0</v>
      </c>
      <c r="H111" s="172">
        <f t="shared" si="7"/>
        <v>0</v>
      </c>
      <c r="I111" s="172">
        <f t="shared" si="7"/>
        <v>0</v>
      </c>
      <c r="J111" s="172">
        <f t="shared" si="7"/>
        <v>0</v>
      </c>
      <c r="K111" s="172">
        <f t="shared" si="7"/>
        <v>11956743.810000001</v>
      </c>
      <c r="L111" s="172">
        <f t="shared" si="7"/>
        <v>11675828.32</v>
      </c>
    </row>
    <row r="112" spans="1:12" ht="15.75" hidden="1" customHeight="1" x14ac:dyDescent="0.25">
      <c r="A112" s="175"/>
      <c r="B112" s="169"/>
      <c r="C112" s="176"/>
      <c r="D112" s="174"/>
      <c r="E112" s="176"/>
      <c r="F112" s="176"/>
      <c r="G112" s="176"/>
      <c r="H112" s="176"/>
      <c r="I112" s="176"/>
      <c r="J112" s="176"/>
      <c r="K112" s="174"/>
      <c r="L112" s="174"/>
    </row>
    <row r="113" spans="1:12" ht="15.75" hidden="1" customHeight="1" x14ac:dyDescent="0.25">
      <c r="A113" s="175"/>
      <c r="B113" s="169" t="s">
        <v>14</v>
      </c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</row>
    <row r="114" spans="1:12" ht="15" hidden="1" customHeight="1" x14ac:dyDescent="0.25">
      <c r="A114" s="296">
        <v>111</v>
      </c>
      <c r="B114" s="181" t="s">
        <v>15</v>
      </c>
      <c r="C114" s="182"/>
      <c r="D114" s="182"/>
      <c r="E114" s="182"/>
      <c r="F114" s="182"/>
      <c r="G114" s="182"/>
      <c r="H114" s="182"/>
      <c r="I114" s="182"/>
      <c r="J114" s="182"/>
      <c r="K114" s="172">
        <f t="shared" ref="K114:L135" si="8">+I114+G114+E114+C114+I63+G63+E63+C63+I24+G24+E24+C24</f>
        <v>212000</v>
      </c>
      <c r="L114" s="172">
        <f t="shared" si="8"/>
        <v>96455.75</v>
      </c>
    </row>
    <row r="115" spans="1:12" ht="15" hidden="1" customHeight="1" x14ac:dyDescent="0.25">
      <c r="A115" s="296">
        <v>113</v>
      </c>
      <c r="B115" s="181" t="s">
        <v>146</v>
      </c>
      <c r="C115" s="182"/>
      <c r="D115" s="182"/>
      <c r="E115" s="182"/>
      <c r="F115" s="182"/>
      <c r="G115" s="182"/>
      <c r="H115" s="182"/>
      <c r="I115" s="182"/>
      <c r="J115" s="182"/>
      <c r="K115" s="172">
        <f t="shared" si="8"/>
        <v>23650</v>
      </c>
      <c r="L115" s="172">
        <f t="shared" si="8"/>
        <v>17281.260000000002</v>
      </c>
    </row>
    <row r="116" spans="1:12" ht="15" hidden="1" customHeight="1" x14ac:dyDescent="0.25">
      <c r="A116" s="296">
        <v>122</v>
      </c>
      <c r="B116" s="181" t="s">
        <v>17</v>
      </c>
      <c r="C116" s="182"/>
      <c r="D116" s="182"/>
      <c r="E116" s="182"/>
      <c r="F116" s="182"/>
      <c r="G116" s="182"/>
      <c r="H116" s="182"/>
      <c r="I116" s="182"/>
      <c r="J116" s="182"/>
      <c r="K116" s="172">
        <f t="shared" si="8"/>
        <v>64244.05</v>
      </c>
      <c r="L116" s="172">
        <f t="shared" si="8"/>
        <v>0</v>
      </c>
    </row>
    <row r="117" spans="1:12" ht="15" hidden="1" customHeight="1" x14ac:dyDescent="0.25">
      <c r="A117" s="296">
        <v>163</v>
      </c>
      <c r="B117" s="181" t="s">
        <v>18</v>
      </c>
      <c r="C117" s="182"/>
      <c r="D117" s="182"/>
      <c r="E117" s="182"/>
      <c r="F117" s="182"/>
      <c r="G117" s="182"/>
      <c r="H117" s="182"/>
      <c r="I117" s="182"/>
      <c r="J117" s="182"/>
      <c r="K117" s="172">
        <f t="shared" si="8"/>
        <v>404339.74</v>
      </c>
      <c r="L117" s="172">
        <f t="shared" si="8"/>
        <v>0</v>
      </c>
    </row>
    <row r="118" spans="1:12" ht="15" hidden="1" customHeight="1" x14ac:dyDescent="0.25">
      <c r="A118" s="296">
        <v>169</v>
      </c>
      <c r="B118" s="134" t="s">
        <v>201</v>
      </c>
      <c r="C118" s="182"/>
      <c r="D118" s="182"/>
      <c r="E118" s="182"/>
      <c r="F118" s="182"/>
      <c r="G118" s="182"/>
      <c r="H118" s="182"/>
      <c r="I118" s="182"/>
      <c r="J118" s="182"/>
      <c r="K118" s="172">
        <f t="shared" si="8"/>
        <v>21680</v>
      </c>
      <c r="L118" s="172">
        <f t="shared" si="8"/>
        <v>0</v>
      </c>
    </row>
    <row r="119" spans="1:12" ht="15" hidden="1" customHeight="1" x14ac:dyDescent="0.25">
      <c r="A119" s="296">
        <v>171</v>
      </c>
      <c r="B119" s="181" t="s">
        <v>136</v>
      </c>
      <c r="C119" s="182"/>
      <c r="D119" s="182"/>
      <c r="E119" s="182"/>
      <c r="F119" s="182"/>
      <c r="G119" s="182"/>
      <c r="H119" s="182"/>
      <c r="I119" s="182"/>
      <c r="J119" s="182"/>
      <c r="K119" s="172">
        <f t="shared" si="8"/>
        <v>57770</v>
      </c>
      <c r="L119" s="172">
        <f t="shared" si="8"/>
        <v>0</v>
      </c>
    </row>
    <row r="120" spans="1:12" ht="15" hidden="1" customHeight="1" x14ac:dyDescent="0.25">
      <c r="A120" s="296">
        <v>174</v>
      </c>
      <c r="B120" s="181" t="s">
        <v>19</v>
      </c>
      <c r="C120" s="182"/>
      <c r="D120" s="182"/>
      <c r="E120" s="182"/>
      <c r="F120" s="182"/>
      <c r="G120" s="182"/>
      <c r="H120" s="182"/>
      <c r="I120" s="182"/>
      <c r="J120" s="182"/>
      <c r="K120" s="172">
        <f t="shared" si="8"/>
        <v>61450.25</v>
      </c>
      <c r="L120" s="172">
        <f t="shared" si="8"/>
        <v>6520</v>
      </c>
    </row>
    <row r="121" spans="1:12" ht="15" hidden="1" customHeight="1" x14ac:dyDescent="0.25">
      <c r="A121" s="296">
        <v>197</v>
      </c>
      <c r="B121" s="181" t="s">
        <v>21</v>
      </c>
      <c r="C121" s="182"/>
      <c r="D121" s="182"/>
      <c r="E121" s="182"/>
      <c r="F121" s="182"/>
      <c r="G121" s="182"/>
      <c r="H121" s="182"/>
      <c r="I121" s="182"/>
      <c r="J121" s="182"/>
      <c r="K121" s="172">
        <f t="shared" si="8"/>
        <v>104000</v>
      </c>
      <c r="L121" s="172">
        <f t="shared" si="8"/>
        <v>52000</v>
      </c>
    </row>
    <row r="122" spans="1:12" ht="15" hidden="1" customHeight="1" x14ac:dyDescent="0.25">
      <c r="A122" s="296">
        <v>199</v>
      </c>
      <c r="B122" s="181" t="s">
        <v>22</v>
      </c>
      <c r="C122" s="182"/>
      <c r="D122" s="182"/>
      <c r="E122" s="182"/>
      <c r="F122" s="182"/>
      <c r="G122" s="182"/>
      <c r="H122" s="182"/>
      <c r="I122" s="182"/>
      <c r="J122" s="182"/>
      <c r="K122" s="172">
        <f t="shared" si="8"/>
        <v>178641.8</v>
      </c>
      <c r="L122" s="172">
        <f t="shared" si="8"/>
        <v>43988.88</v>
      </c>
    </row>
    <row r="123" spans="1:12" ht="15" hidden="1" customHeight="1" x14ac:dyDescent="0.25">
      <c r="A123" s="296">
        <v>243</v>
      </c>
      <c r="B123" s="134" t="s">
        <v>49</v>
      </c>
      <c r="C123" s="182"/>
      <c r="D123" s="182"/>
      <c r="E123" s="182"/>
      <c r="F123" s="182"/>
      <c r="G123" s="182"/>
      <c r="H123" s="182"/>
      <c r="I123" s="182"/>
      <c r="J123" s="182"/>
      <c r="K123" s="172">
        <f t="shared" si="8"/>
        <v>77602.259999999995</v>
      </c>
      <c r="L123" s="172">
        <f t="shared" si="8"/>
        <v>112506.6</v>
      </c>
    </row>
    <row r="124" spans="1:12" ht="15" hidden="1" customHeight="1" x14ac:dyDescent="0.25">
      <c r="A124" s="296">
        <v>261</v>
      </c>
      <c r="B124" s="181" t="s">
        <v>27</v>
      </c>
      <c r="C124" s="182"/>
      <c r="D124" s="182"/>
      <c r="E124" s="182"/>
      <c r="F124" s="182"/>
      <c r="G124" s="182"/>
      <c r="H124" s="182"/>
      <c r="I124" s="182"/>
      <c r="J124" s="182"/>
      <c r="K124" s="172">
        <f t="shared" si="8"/>
        <v>812953.74</v>
      </c>
      <c r="L124" s="172">
        <f t="shared" si="8"/>
        <v>105279.67999999999</v>
      </c>
    </row>
    <row r="125" spans="1:12" ht="15" hidden="1" customHeight="1" x14ac:dyDescent="0.25">
      <c r="A125" s="296">
        <v>262</v>
      </c>
      <c r="B125" s="181" t="s">
        <v>28</v>
      </c>
      <c r="C125" s="182"/>
      <c r="D125" s="182"/>
      <c r="E125" s="182"/>
      <c r="F125" s="182"/>
      <c r="G125" s="182"/>
      <c r="H125" s="182"/>
      <c r="I125" s="182"/>
      <c r="J125" s="182"/>
      <c r="K125" s="172">
        <f t="shared" si="8"/>
        <v>17000</v>
      </c>
      <c r="L125" s="172">
        <f t="shared" si="8"/>
        <v>13195</v>
      </c>
    </row>
    <row r="126" spans="1:12" ht="15" hidden="1" customHeight="1" x14ac:dyDescent="0.25">
      <c r="A126" s="296">
        <v>266</v>
      </c>
      <c r="B126" s="181" t="s">
        <v>29</v>
      </c>
      <c r="C126" s="182"/>
      <c r="D126" s="182"/>
      <c r="E126" s="182"/>
      <c r="F126" s="182"/>
      <c r="G126" s="182"/>
      <c r="H126" s="182"/>
      <c r="I126" s="182"/>
      <c r="J126" s="182"/>
      <c r="K126" s="172">
        <f t="shared" si="8"/>
        <v>278984.82</v>
      </c>
      <c r="L126" s="172">
        <f t="shared" si="8"/>
        <v>0</v>
      </c>
    </row>
    <row r="127" spans="1:12" ht="15" hidden="1" customHeight="1" x14ac:dyDescent="0.25">
      <c r="A127" s="296">
        <v>267</v>
      </c>
      <c r="B127" s="181" t="s">
        <v>30</v>
      </c>
      <c r="C127" s="182"/>
      <c r="D127" s="182"/>
      <c r="E127" s="182"/>
      <c r="F127" s="182"/>
      <c r="G127" s="182"/>
      <c r="H127" s="182"/>
      <c r="I127" s="182"/>
      <c r="J127" s="182"/>
      <c r="K127" s="172">
        <f t="shared" si="8"/>
        <v>180000</v>
      </c>
      <c r="L127" s="172">
        <f t="shared" si="8"/>
        <v>0</v>
      </c>
    </row>
    <row r="128" spans="1:12" ht="15" hidden="1" customHeight="1" x14ac:dyDescent="0.25">
      <c r="A128" s="296">
        <v>268</v>
      </c>
      <c r="B128" s="181" t="s">
        <v>31</v>
      </c>
      <c r="C128" s="182"/>
      <c r="D128" s="182"/>
      <c r="E128" s="182"/>
      <c r="F128" s="182"/>
      <c r="G128" s="182"/>
      <c r="H128" s="182"/>
      <c r="I128" s="182"/>
      <c r="J128" s="182"/>
      <c r="K128" s="172">
        <f t="shared" si="8"/>
        <v>80808</v>
      </c>
      <c r="L128" s="172">
        <f t="shared" si="8"/>
        <v>0</v>
      </c>
    </row>
    <row r="129" spans="1:12" ht="15" hidden="1" customHeight="1" x14ac:dyDescent="0.25">
      <c r="A129" s="296">
        <v>269</v>
      </c>
      <c r="B129" s="181" t="s">
        <v>32</v>
      </c>
      <c r="C129" s="182"/>
      <c r="D129" s="182"/>
      <c r="E129" s="182"/>
      <c r="F129" s="182"/>
      <c r="G129" s="182"/>
      <c r="H129" s="182"/>
      <c r="I129" s="182"/>
      <c r="J129" s="182"/>
      <c r="K129" s="172">
        <f t="shared" si="8"/>
        <v>10000</v>
      </c>
      <c r="L129" s="172">
        <f t="shared" si="8"/>
        <v>0</v>
      </c>
    </row>
    <row r="130" spans="1:12" ht="15" hidden="1" customHeight="1" x14ac:dyDescent="0.25">
      <c r="A130" s="296">
        <v>292</v>
      </c>
      <c r="B130" s="181" t="s">
        <v>34</v>
      </c>
      <c r="C130" s="182"/>
      <c r="D130" s="182"/>
      <c r="E130" s="182"/>
      <c r="F130" s="182"/>
      <c r="G130" s="182"/>
      <c r="H130" s="182"/>
      <c r="I130" s="182"/>
      <c r="J130" s="182"/>
      <c r="K130" s="172">
        <f t="shared" si="8"/>
        <v>84929.9</v>
      </c>
      <c r="L130" s="172">
        <f t="shared" si="8"/>
        <v>8370</v>
      </c>
    </row>
    <row r="131" spans="1:12" ht="15" hidden="1" customHeight="1" x14ac:dyDescent="0.25">
      <c r="A131" s="296">
        <v>295</v>
      </c>
      <c r="B131" s="181" t="s">
        <v>35</v>
      </c>
      <c r="C131" s="182"/>
      <c r="D131" s="182"/>
      <c r="E131" s="182"/>
      <c r="F131" s="182"/>
      <c r="G131" s="182"/>
      <c r="H131" s="182"/>
      <c r="I131" s="182"/>
      <c r="J131" s="182"/>
      <c r="K131" s="172">
        <f t="shared" si="8"/>
        <v>1891457.27</v>
      </c>
      <c r="L131" s="172">
        <f t="shared" si="8"/>
        <v>1548399.28</v>
      </c>
    </row>
    <row r="132" spans="1:12" ht="15" hidden="1" customHeight="1" x14ac:dyDescent="0.25">
      <c r="A132" s="296">
        <v>297</v>
      </c>
      <c r="B132" s="181" t="s">
        <v>36</v>
      </c>
      <c r="C132" s="182"/>
      <c r="D132" s="182"/>
      <c r="E132" s="182"/>
      <c r="F132" s="182"/>
      <c r="G132" s="182"/>
      <c r="H132" s="182"/>
      <c r="I132" s="182"/>
      <c r="J132" s="182"/>
      <c r="K132" s="172">
        <f t="shared" si="8"/>
        <v>41790.379999999997</v>
      </c>
      <c r="L132" s="172">
        <f t="shared" si="8"/>
        <v>0</v>
      </c>
    </row>
    <row r="133" spans="1:12" ht="15" hidden="1" customHeight="1" x14ac:dyDescent="0.25">
      <c r="A133" s="296">
        <v>298</v>
      </c>
      <c r="B133" s="181" t="s">
        <v>37</v>
      </c>
      <c r="C133" s="182"/>
      <c r="D133" s="182"/>
      <c r="E133" s="182"/>
      <c r="F133" s="182"/>
      <c r="G133" s="182"/>
      <c r="H133" s="182"/>
      <c r="I133" s="182"/>
      <c r="J133" s="182"/>
      <c r="K133" s="172">
        <f t="shared" si="8"/>
        <v>400000</v>
      </c>
      <c r="L133" s="172">
        <f t="shared" si="8"/>
        <v>7275.01</v>
      </c>
    </row>
    <row r="134" spans="1:12" ht="15" hidden="1" customHeight="1" x14ac:dyDescent="0.25">
      <c r="A134" s="296">
        <v>299</v>
      </c>
      <c r="B134" s="181" t="s">
        <v>38</v>
      </c>
      <c r="C134" s="182"/>
      <c r="D134" s="182"/>
      <c r="E134" s="182"/>
      <c r="F134" s="182"/>
      <c r="G134" s="182"/>
      <c r="H134" s="182"/>
      <c r="I134" s="182"/>
      <c r="J134" s="182"/>
      <c r="K134" s="172">
        <f t="shared" si="8"/>
        <v>300000</v>
      </c>
      <c r="L134" s="172">
        <f t="shared" si="8"/>
        <v>4798</v>
      </c>
    </row>
    <row r="135" spans="1:12" ht="15.75" hidden="1" customHeight="1" x14ac:dyDescent="0.25">
      <c r="A135" s="296">
        <v>323</v>
      </c>
      <c r="B135" s="181" t="s">
        <v>139</v>
      </c>
      <c r="C135" s="182"/>
      <c r="D135" s="182"/>
      <c r="E135" s="182"/>
      <c r="F135" s="182"/>
      <c r="G135" s="182"/>
      <c r="H135" s="182"/>
      <c r="I135" s="182"/>
      <c r="J135" s="182"/>
      <c r="K135" s="172">
        <f t="shared" si="8"/>
        <v>0</v>
      </c>
      <c r="L135" s="172">
        <f t="shared" si="8"/>
        <v>0</v>
      </c>
    </row>
    <row r="136" spans="1:12" ht="16.5" hidden="1" customHeight="1" x14ac:dyDescent="0.25">
      <c r="A136" s="296"/>
      <c r="B136" s="297" t="s">
        <v>51</v>
      </c>
      <c r="C136" s="172">
        <f t="shared" ref="C136:L136" si="9">SUM(C114:C135)</f>
        <v>0</v>
      </c>
      <c r="D136" s="172">
        <f t="shared" si="9"/>
        <v>0</v>
      </c>
      <c r="E136" s="172">
        <f t="shared" si="9"/>
        <v>0</v>
      </c>
      <c r="F136" s="172">
        <f t="shared" si="9"/>
        <v>0</v>
      </c>
      <c r="G136" s="172">
        <f t="shared" si="9"/>
        <v>0</v>
      </c>
      <c r="H136" s="172">
        <f t="shared" si="9"/>
        <v>0</v>
      </c>
      <c r="I136" s="172">
        <f t="shared" si="9"/>
        <v>0</v>
      </c>
      <c r="J136" s="172">
        <f t="shared" si="9"/>
        <v>0</v>
      </c>
      <c r="K136" s="172">
        <f t="shared" si="9"/>
        <v>5303302.21</v>
      </c>
      <c r="L136" s="172">
        <f t="shared" si="9"/>
        <v>2016069.46</v>
      </c>
    </row>
    <row r="137" spans="1:12" ht="16.5" hidden="1" customHeight="1" x14ac:dyDescent="0.25">
      <c r="A137" s="175"/>
      <c r="B137" s="297" t="s">
        <v>52</v>
      </c>
      <c r="C137" s="299">
        <f t="shared" ref="C137:L137" si="10">+C136+C111</f>
        <v>0</v>
      </c>
      <c r="D137" s="299">
        <f t="shared" si="10"/>
        <v>0</v>
      </c>
      <c r="E137" s="299">
        <f t="shared" si="10"/>
        <v>0</v>
      </c>
      <c r="F137" s="299">
        <f t="shared" si="10"/>
        <v>0</v>
      </c>
      <c r="G137" s="299">
        <f t="shared" si="10"/>
        <v>0</v>
      </c>
      <c r="H137" s="299">
        <f t="shared" si="10"/>
        <v>0</v>
      </c>
      <c r="I137" s="299">
        <f t="shared" si="10"/>
        <v>0</v>
      </c>
      <c r="J137" s="299">
        <f t="shared" si="10"/>
        <v>0</v>
      </c>
      <c r="K137" s="299">
        <f t="shared" si="10"/>
        <v>17260046.02</v>
      </c>
      <c r="L137" s="299">
        <f t="shared" si="10"/>
        <v>13691897.780000001</v>
      </c>
    </row>
    <row r="138" spans="1:12" ht="15.75" hidden="1" x14ac:dyDescent="0.3">
      <c r="A138" s="19"/>
      <c r="B138" s="106"/>
      <c r="C138" s="107"/>
      <c r="D138" s="107"/>
      <c r="E138" s="107"/>
      <c r="F138" s="107"/>
      <c r="G138" s="107"/>
      <c r="H138" s="107"/>
      <c r="I138" s="107"/>
      <c r="J138" s="107"/>
      <c r="K138" s="107"/>
      <c r="L138" s="107"/>
    </row>
    <row r="139" spans="1:12" ht="15.75" hidden="1" x14ac:dyDescent="0.3">
      <c r="A139" s="19"/>
      <c r="B139" s="106"/>
      <c r="C139" s="107"/>
      <c r="D139" s="107"/>
      <c r="E139" s="107"/>
      <c r="F139" s="107"/>
      <c r="G139" s="107"/>
      <c r="H139" s="107"/>
      <c r="I139" s="107"/>
      <c r="J139" s="107"/>
      <c r="K139" s="107"/>
      <c r="L139" s="107"/>
    </row>
    <row r="140" spans="1:12" ht="15.75" hidden="1" x14ac:dyDescent="0.3">
      <c r="A140" s="19"/>
      <c r="B140" s="106"/>
      <c r="C140" s="107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2" ht="15.75" hidden="1" x14ac:dyDescent="0.3">
      <c r="A141" s="19"/>
      <c r="B141" s="106"/>
      <c r="C141" s="107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2" ht="15.75" hidden="1" x14ac:dyDescent="0.3">
      <c r="A142" s="19"/>
      <c r="B142" s="106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2" ht="15.75" hidden="1" x14ac:dyDescent="0.3">
      <c r="A143" s="19"/>
      <c r="B143" s="106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2" ht="15.75" hidden="1" x14ac:dyDescent="0.3">
      <c r="A144" s="19"/>
      <c r="B144" s="106"/>
      <c r="C144" s="107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ht="15.75" hidden="1" x14ac:dyDescent="0.3">
      <c r="A145" s="19"/>
      <c r="B145" s="106"/>
      <c r="C145" s="107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ht="15.75" hidden="1" x14ac:dyDescent="0.3">
      <c r="A146" s="19"/>
      <c r="B146" s="106"/>
      <c r="C146" s="107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t="15.75" hidden="1" x14ac:dyDescent="0.3">
      <c r="A147" s="19"/>
      <c r="B147" s="106"/>
      <c r="C147" s="107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t="15.75" hidden="1" x14ac:dyDescent="0.3">
      <c r="A148" s="19"/>
      <c r="B148" s="106"/>
      <c r="C148" s="107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t="15.75" hidden="1" x14ac:dyDescent="0.3">
      <c r="A149" s="19"/>
      <c r="B149" s="106"/>
      <c r="C149" s="107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t="15.75" hidden="1" x14ac:dyDescent="0.3">
      <c r="A150" s="19"/>
      <c r="B150" s="106"/>
      <c r="C150" s="107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t="15.75" hidden="1" x14ac:dyDescent="0.3">
      <c r="A151" s="19"/>
      <c r="B151" s="106"/>
      <c r="C151" s="107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t="15.75" hidden="1" x14ac:dyDescent="0.3">
      <c r="A152" s="19"/>
      <c r="B152" s="106"/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t="15.75" hidden="1" x14ac:dyDescent="0.3">
      <c r="A153" s="19"/>
      <c r="B153" s="106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t="15.75" hidden="1" x14ac:dyDescent="0.3">
      <c r="A154" s="19"/>
      <c r="B154" s="106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t="15.75" hidden="1" x14ac:dyDescent="0.3">
      <c r="A155" s="19"/>
      <c r="B155" s="106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t="15.75" hidden="1" x14ac:dyDescent="0.3">
      <c r="A156" s="19"/>
      <c r="B156" s="106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t="15.75" hidden="1" x14ac:dyDescent="0.3">
      <c r="A157" s="19"/>
      <c r="B157" s="106"/>
      <c r="C157" s="107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ht="15.75" hidden="1" x14ac:dyDescent="0.3">
      <c r="A158" s="19"/>
      <c r="B158" s="106"/>
      <c r="C158" s="107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ht="15.75" hidden="1" x14ac:dyDescent="0.3">
      <c r="A159" s="19"/>
      <c r="B159" s="106"/>
      <c r="C159" s="107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ht="15.75" hidden="1" x14ac:dyDescent="0.3">
      <c r="A160" s="19"/>
      <c r="B160" s="106"/>
      <c r="C160" s="107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0" hidden="1" x14ac:dyDescent="0.25">
      <c r="B161" s="22" t="s">
        <v>202</v>
      </c>
      <c r="I161" s="19"/>
      <c r="J161" s="19"/>
    </row>
    <row r="162" spans="1:10" ht="15.75" hidden="1" x14ac:dyDescent="0.3">
      <c r="A162" s="135" t="s">
        <v>4</v>
      </c>
      <c r="B162" s="135" t="s">
        <v>5</v>
      </c>
      <c r="C162" s="305" t="s">
        <v>50</v>
      </c>
      <c r="D162" s="305"/>
      <c r="I162" s="19"/>
      <c r="J162" s="19"/>
    </row>
    <row r="163" spans="1:10" ht="15.75" hidden="1" x14ac:dyDescent="0.3">
      <c r="A163" s="135"/>
      <c r="B163" s="5"/>
      <c r="C163" s="135" t="s">
        <v>11</v>
      </c>
      <c r="D163" s="135" t="s">
        <v>12</v>
      </c>
      <c r="I163" s="19"/>
      <c r="J163" s="19"/>
    </row>
    <row r="164" spans="1:10" ht="15.75" hidden="1" x14ac:dyDescent="0.3">
      <c r="A164" s="273" t="s">
        <v>124</v>
      </c>
      <c r="B164" s="5" t="s">
        <v>13</v>
      </c>
      <c r="C164" s="8">
        <f>+K21+K60+K111</f>
        <v>11956743.810000001</v>
      </c>
      <c r="D164" s="8">
        <f>+L21+L60+L111</f>
        <v>11675828.32</v>
      </c>
      <c r="E164" s="23"/>
      <c r="F164" s="24"/>
      <c r="I164" s="19"/>
      <c r="J164" s="19"/>
    </row>
    <row r="165" spans="1:10" ht="15.75" hidden="1" x14ac:dyDescent="0.3">
      <c r="A165" s="9"/>
      <c r="B165" s="5"/>
      <c r="C165" s="25"/>
      <c r="D165" s="26"/>
      <c r="E165" s="27"/>
      <c r="F165" s="27"/>
      <c r="G165" s="23"/>
      <c r="I165" s="19"/>
      <c r="J165" s="19"/>
    </row>
    <row r="166" spans="1:10" ht="15.75" hidden="1" x14ac:dyDescent="0.3">
      <c r="A166" s="9"/>
      <c r="B166" s="5" t="s">
        <v>145</v>
      </c>
      <c r="C166" s="8"/>
      <c r="D166" s="8"/>
      <c r="E166" s="28"/>
      <c r="F166" s="28"/>
      <c r="I166" s="19"/>
      <c r="J166" s="19"/>
    </row>
    <row r="167" spans="1:10" hidden="1" x14ac:dyDescent="0.25">
      <c r="A167" s="274">
        <v>111</v>
      </c>
      <c r="B167" s="13" t="s">
        <v>15</v>
      </c>
      <c r="C167" s="21">
        <f t="shared" ref="C167:D175" si="11">+K24+K63+K114</f>
        <v>212000</v>
      </c>
      <c r="D167" s="21">
        <f t="shared" si="11"/>
        <v>96455.75</v>
      </c>
      <c r="E167" s="23"/>
      <c r="F167" s="24"/>
      <c r="I167" s="19"/>
      <c r="J167" s="19"/>
    </row>
    <row r="168" spans="1:10" hidden="1" x14ac:dyDescent="0.25">
      <c r="A168" s="274">
        <v>113</v>
      </c>
      <c r="B168" s="13" t="s">
        <v>16</v>
      </c>
      <c r="C168" s="21">
        <f t="shared" si="11"/>
        <v>23650</v>
      </c>
      <c r="D168" s="21">
        <f t="shared" si="11"/>
        <v>17281.260000000002</v>
      </c>
      <c r="E168" s="23"/>
      <c r="F168" s="24"/>
      <c r="I168" s="19"/>
      <c r="J168" s="19"/>
    </row>
    <row r="169" spans="1:10" hidden="1" x14ac:dyDescent="0.25">
      <c r="A169" s="274">
        <v>122</v>
      </c>
      <c r="B169" s="13" t="s">
        <v>17</v>
      </c>
      <c r="C169" s="21">
        <f t="shared" si="11"/>
        <v>64244.05</v>
      </c>
      <c r="D169" s="21">
        <f t="shared" si="11"/>
        <v>0</v>
      </c>
      <c r="E169" s="23"/>
      <c r="F169" s="24"/>
      <c r="I169" s="19"/>
      <c r="J169" s="19"/>
    </row>
    <row r="170" spans="1:10" hidden="1" x14ac:dyDescent="0.25">
      <c r="A170" s="274">
        <v>163</v>
      </c>
      <c r="B170" s="13" t="s">
        <v>18</v>
      </c>
      <c r="C170" s="21">
        <f t="shared" si="11"/>
        <v>404339.74</v>
      </c>
      <c r="D170" s="21">
        <f t="shared" si="11"/>
        <v>0</v>
      </c>
      <c r="E170" s="23"/>
      <c r="F170" s="24"/>
    </row>
    <row r="171" spans="1:10" hidden="1" x14ac:dyDescent="0.25">
      <c r="A171" s="274">
        <v>169</v>
      </c>
      <c r="B171" s="13" t="s">
        <v>135</v>
      </c>
      <c r="C171" s="21">
        <f t="shared" si="11"/>
        <v>21680</v>
      </c>
      <c r="D171" s="21">
        <f t="shared" si="11"/>
        <v>0</v>
      </c>
      <c r="E171" s="23"/>
      <c r="F171" s="24"/>
    </row>
    <row r="172" spans="1:10" hidden="1" x14ac:dyDescent="0.25">
      <c r="A172" s="274">
        <v>171</v>
      </c>
      <c r="B172" s="13" t="s">
        <v>136</v>
      </c>
      <c r="C172" s="21">
        <f t="shared" si="11"/>
        <v>57770</v>
      </c>
      <c r="D172" s="21">
        <f t="shared" si="11"/>
        <v>0</v>
      </c>
      <c r="E172" s="23"/>
      <c r="F172" s="24"/>
    </row>
    <row r="173" spans="1:10" hidden="1" x14ac:dyDescent="0.25">
      <c r="A173" s="274">
        <v>174</v>
      </c>
      <c r="B173" s="13" t="s">
        <v>19</v>
      </c>
      <c r="C173" s="21">
        <f t="shared" si="11"/>
        <v>61450.25</v>
      </c>
      <c r="D173" s="21">
        <f t="shared" si="11"/>
        <v>6520</v>
      </c>
      <c r="E173" s="23"/>
      <c r="F173" s="24"/>
    </row>
    <row r="174" spans="1:10" hidden="1" x14ac:dyDescent="0.25">
      <c r="A174" s="274">
        <v>197</v>
      </c>
      <c r="B174" s="13" t="s">
        <v>21</v>
      </c>
      <c r="C174" s="21">
        <f t="shared" si="11"/>
        <v>104000</v>
      </c>
      <c r="D174" s="21">
        <f>+L31+L70+L121</f>
        <v>52000</v>
      </c>
      <c r="E174" s="23"/>
      <c r="F174" s="24"/>
    </row>
    <row r="175" spans="1:10" hidden="1" x14ac:dyDescent="0.25">
      <c r="A175" s="274">
        <v>199</v>
      </c>
      <c r="B175" s="13" t="s">
        <v>22</v>
      </c>
      <c r="C175" s="21">
        <f t="shared" si="11"/>
        <v>178641.8</v>
      </c>
      <c r="D175" s="21">
        <f>+L32+L71+L122</f>
        <v>43988.88</v>
      </c>
      <c r="E175" s="23"/>
      <c r="F175" s="24"/>
    </row>
    <row r="176" spans="1:10" hidden="1" x14ac:dyDescent="0.25">
      <c r="A176" s="274">
        <v>243</v>
      </c>
      <c r="B176" s="13" t="s">
        <v>49</v>
      </c>
      <c r="C176" s="21">
        <f>+K33+K72+K123</f>
        <v>77602.259999999995</v>
      </c>
      <c r="D176" s="21">
        <f>+L33+L72+L123</f>
        <v>112506.6</v>
      </c>
      <c r="E176" s="23"/>
      <c r="F176" s="24"/>
    </row>
    <row r="177" spans="1:7" hidden="1" x14ac:dyDescent="0.25">
      <c r="A177" s="274">
        <v>261</v>
      </c>
      <c r="B177" s="13" t="s">
        <v>27</v>
      </c>
      <c r="C177" s="21">
        <f>+K34+K73+K124</f>
        <v>812953.74</v>
      </c>
      <c r="D177" s="21">
        <f>+L34+L73+L124</f>
        <v>105279.67999999999</v>
      </c>
      <c r="E177" s="23"/>
      <c r="F177" s="24"/>
    </row>
    <row r="178" spans="1:7" hidden="1" x14ac:dyDescent="0.25">
      <c r="A178" s="274">
        <v>262</v>
      </c>
      <c r="B178" s="13" t="s">
        <v>28</v>
      </c>
      <c r="C178" s="21">
        <f t="shared" ref="C178:D188" si="12">+K35+K74+K125</f>
        <v>17000</v>
      </c>
      <c r="D178" s="21">
        <f t="shared" si="12"/>
        <v>13195</v>
      </c>
      <c r="E178" s="23"/>
      <c r="F178" s="24"/>
    </row>
    <row r="179" spans="1:7" hidden="1" x14ac:dyDescent="0.25">
      <c r="A179" s="274">
        <v>266</v>
      </c>
      <c r="B179" s="13" t="s">
        <v>29</v>
      </c>
      <c r="C179" s="21">
        <f t="shared" si="12"/>
        <v>278984.82</v>
      </c>
      <c r="D179" s="21">
        <f t="shared" si="12"/>
        <v>0</v>
      </c>
      <c r="E179" s="23"/>
      <c r="F179" s="24"/>
    </row>
    <row r="180" spans="1:7" hidden="1" x14ac:dyDescent="0.25">
      <c r="A180" s="274">
        <v>267</v>
      </c>
      <c r="B180" s="13" t="s">
        <v>30</v>
      </c>
      <c r="C180" s="21">
        <f t="shared" si="12"/>
        <v>180000</v>
      </c>
      <c r="D180" s="21">
        <f t="shared" si="12"/>
        <v>0</v>
      </c>
      <c r="E180" s="23"/>
      <c r="F180" s="24"/>
    </row>
    <row r="181" spans="1:7" hidden="1" x14ac:dyDescent="0.25">
      <c r="A181" s="274">
        <v>268</v>
      </c>
      <c r="B181" s="13" t="s">
        <v>31</v>
      </c>
      <c r="C181" s="21">
        <f t="shared" si="12"/>
        <v>80808</v>
      </c>
      <c r="D181" s="21">
        <f t="shared" si="12"/>
        <v>0</v>
      </c>
      <c r="E181" s="23"/>
      <c r="F181" s="24"/>
    </row>
    <row r="182" spans="1:7" hidden="1" x14ac:dyDescent="0.25">
      <c r="A182" s="274">
        <v>269</v>
      </c>
      <c r="B182" s="13" t="s">
        <v>32</v>
      </c>
      <c r="C182" s="21">
        <f t="shared" si="12"/>
        <v>10000</v>
      </c>
      <c r="D182" s="21">
        <f t="shared" si="12"/>
        <v>0</v>
      </c>
      <c r="E182" s="23"/>
      <c r="F182" s="24"/>
    </row>
    <row r="183" spans="1:7" hidden="1" x14ac:dyDescent="0.25">
      <c r="A183" s="274">
        <v>292</v>
      </c>
      <c r="B183" s="13" t="s">
        <v>34</v>
      </c>
      <c r="C183" s="21">
        <f t="shared" si="12"/>
        <v>84929.9</v>
      </c>
      <c r="D183" s="21">
        <f t="shared" si="12"/>
        <v>8370</v>
      </c>
      <c r="E183" s="23"/>
      <c r="F183" s="24"/>
    </row>
    <row r="184" spans="1:7" hidden="1" x14ac:dyDescent="0.25">
      <c r="A184" s="274">
        <v>295</v>
      </c>
      <c r="B184" s="13" t="s">
        <v>35</v>
      </c>
      <c r="C184" s="21">
        <f t="shared" si="12"/>
        <v>1891457.27</v>
      </c>
      <c r="D184" s="21">
        <f t="shared" si="12"/>
        <v>1548399.28</v>
      </c>
      <c r="E184" s="23"/>
      <c r="F184" s="24"/>
      <c r="G184" s="32"/>
    </row>
    <row r="185" spans="1:7" hidden="1" x14ac:dyDescent="0.25">
      <c r="A185" s="274">
        <v>297</v>
      </c>
      <c r="B185" s="13" t="s">
        <v>36</v>
      </c>
      <c r="C185" s="21">
        <f t="shared" si="12"/>
        <v>41790.379999999997</v>
      </c>
      <c r="D185" s="21">
        <f t="shared" si="12"/>
        <v>0</v>
      </c>
      <c r="E185" s="23"/>
      <c r="F185" s="24"/>
    </row>
    <row r="186" spans="1:7" hidden="1" x14ac:dyDescent="0.25">
      <c r="A186" s="274">
        <v>298</v>
      </c>
      <c r="B186" s="13" t="s">
        <v>37</v>
      </c>
      <c r="C186" s="21">
        <f t="shared" si="12"/>
        <v>400000</v>
      </c>
      <c r="D186" s="21">
        <f t="shared" si="12"/>
        <v>7275.01</v>
      </c>
      <c r="E186" s="23"/>
      <c r="F186" s="24"/>
    </row>
    <row r="187" spans="1:7" hidden="1" x14ac:dyDescent="0.25">
      <c r="A187" s="274">
        <v>299</v>
      </c>
      <c r="B187" s="13" t="s">
        <v>38</v>
      </c>
      <c r="C187" s="21">
        <f t="shared" si="12"/>
        <v>300000</v>
      </c>
      <c r="D187" s="21">
        <f t="shared" si="12"/>
        <v>4798</v>
      </c>
      <c r="E187" s="23"/>
      <c r="F187" s="24"/>
    </row>
    <row r="188" spans="1:7" hidden="1" x14ac:dyDescent="0.25">
      <c r="A188" s="274">
        <v>323</v>
      </c>
      <c r="B188" s="13" t="s">
        <v>40</v>
      </c>
      <c r="C188" s="21">
        <f t="shared" si="12"/>
        <v>0</v>
      </c>
      <c r="D188" s="21">
        <f t="shared" si="12"/>
        <v>0</v>
      </c>
      <c r="E188" s="23"/>
      <c r="F188" s="24"/>
    </row>
    <row r="189" spans="1:7" ht="15.75" hidden="1" x14ac:dyDescent="0.3">
      <c r="A189" s="18"/>
      <c r="B189" s="5" t="s">
        <v>51</v>
      </c>
      <c r="C189" s="8">
        <f>SUM(C167:C188)</f>
        <v>5303302.21</v>
      </c>
      <c r="D189" s="8">
        <f>SUM(D167:D188)</f>
        <v>2016069.46</v>
      </c>
    </row>
    <row r="190" spans="1:7" ht="15.75" hidden="1" x14ac:dyDescent="0.3">
      <c r="A190" s="18"/>
      <c r="B190" s="5" t="s">
        <v>52</v>
      </c>
      <c r="C190" s="8">
        <f>+C189+C164</f>
        <v>17260046.02</v>
      </c>
      <c r="D190" s="8">
        <f>D189+D164</f>
        <v>13691897.780000001</v>
      </c>
      <c r="E190" s="23"/>
      <c r="F190" s="23"/>
      <c r="G190" s="23"/>
    </row>
    <row r="191" spans="1:7" x14ac:dyDescent="0.25">
      <c r="A191" s="19"/>
    </row>
    <row r="192" spans="1:7" x14ac:dyDescent="0.25">
      <c r="A192" s="19"/>
    </row>
    <row r="193" spans="1:9" ht="15.75" x14ac:dyDescent="0.3">
      <c r="A193" s="19"/>
      <c r="B193" s="277"/>
      <c r="C193" s="36"/>
      <c r="D193" s="37"/>
    </row>
    <row r="194" spans="1:9" ht="15.75" x14ac:dyDescent="0.3">
      <c r="B194" s="277"/>
      <c r="C194" s="36"/>
      <c r="D194" s="37"/>
    </row>
    <row r="195" spans="1:9" ht="15.75" x14ac:dyDescent="0.3">
      <c r="B195" s="277"/>
      <c r="C195" s="36"/>
      <c r="D195" s="37"/>
    </row>
    <row r="196" spans="1:9" ht="15.75" x14ac:dyDescent="0.3">
      <c r="B196" s="277"/>
      <c r="C196" s="36"/>
      <c r="D196" s="37"/>
    </row>
    <row r="197" spans="1:9" ht="15.75" x14ac:dyDescent="0.3">
      <c r="B197" s="277"/>
      <c r="C197" s="36"/>
      <c r="D197" s="37"/>
    </row>
    <row r="198" spans="1:9" ht="15.75" x14ac:dyDescent="0.3">
      <c r="B198" s="277"/>
      <c r="C198" s="36"/>
      <c r="D198" s="37"/>
    </row>
    <row r="199" spans="1:9" ht="15.75" x14ac:dyDescent="0.3">
      <c r="B199" s="277"/>
      <c r="C199" s="36"/>
      <c r="D199" s="37"/>
    </row>
    <row r="200" spans="1:9" ht="15.75" x14ac:dyDescent="0.3">
      <c r="B200" s="277"/>
      <c r="C200" s="36"/>
      <c r="D200" s="37"/>
    </row>
    <row r="201" spans="1:9" ht="15.75" x14ac:dyDescent="0.3">
      <c r="B201" s="277"/>
      <c r="C201" s="36"/>
      <c r="D201" s="37"/>
    </row>
    <row r="202" spans="1:9" ht="15.75" x14ac:dyDescent="0.3">
      <c r="B202" s="277"/>
      <c r="C202" s="36"/>
      <c r="D202" s="37"/>
    </row>
    <row r="203" spans="1:9" ht="15.75" x14ac:dyDescent="0.3">
      <c r="B203" s="277"/>
      <c r="C203" s="36"/>
      <c r="D203" s="37"/>
    </row>
    <row r="204" spans="1:9" x14ac:dyDescent="0.25">
      <c r="B204" s="22"/>
      <c r="C204" s="38"/>
      <c r="D204" s="35"/>
    </row>
    <row r="208" spans="1:9" x14ac:dyDescent="0.25">
      <c r="B208" s="39" t="s">
        <v>53</v>
      </c>
      <c r="D208" s="105" t="s">
        <v>54</v>
      </c>
      <c r="E208" s="105"/>
      <c r="F208" s="105"/>
      <c r="G208" s="22" t="s">
        <v>55</v>
      </c>
      <c r="I208" t="s">
        <v>59</v>
      </c>
    </row>
    <row r="209" spans="2:12" x14ac:dyDescent="0.25">
      <c r="D209" s="306" t="s">
        <v>56</v>
      </c>
      <c r="E209" s="306"/>
      <c r="F209" s="306"/>
      <c r="G209" s="22"/>
      <c r="H209" s="22"/>
      <c r="I209" s="22" t="s">
        <v>149</v>
      </c>
      <c r="J209" s="22"/>
      <c r="K209" s="22"/>
      <c r="L209" s="22"/>
    </row>
    <row r="210" spans="2:12" x14ac:dyDescent="0.25">
      <c r="D210" s="306" t="s">
        <v>57</v>
      </c>
      <c r="E210" s="306"/>
      <c r="F210" s="306"/>
      <c r="G210" s="22"/>
      <c r="H210" s="22"/>
      <c r="I210" s="22" t="s">
        <v>150</v>
      </c>
      <c r="J210" s="22"/>
      <c r="K210" s="22"/>
      <c r="L210" s="22"/>
    </row>
    <row r="211" spans="2:12" x14ac:dyDescent="0.25">
      <c r="D211" s="40"/>
      <c r="E211" s="40"/>
      <c r="H211" s="22"/>
      <c r="I211" s="22"/>
      <c r="J211" s="22"/>
    </row>
    <row r="212" spans="2:12" x14ac:dyDescent="0.25">
      <c r="B212" s="39" t="s">
        <v>58</v>
      </c>
      <c r="D212" s="22" t="s">
        <v>211</v>
      </c>
      <c r="H212" s="41"/>
      <c r="I212" s="41"/>
      <c r="J212" s="41"/>
      <c r="K212" s="307"/>
      <c r="L212" s="307"/>
    </row>
  </sheetData>
  <mergeCells count="27">
    <mergeCell ref="K8:L8"/>
    <mergeCell ref="A10:L10"/>
    <mergeCell ref="A11:L11"/>
    <mergeCell ref="A12:L12"/>
    <mergeCell ref="A14:L14"/>
    <mergeCell ref="N15:O15"/>
    <mergeCell ref="P15:Q15"/>
    <mergeCell ref="R15:S15"/>
    <mergeCell ref="A53:L53"/>
    <mergeCell ref="C54:D54"/>
    <mergeCell ref="E54:F54"/>
    <mergeCell ref="G54:H54"/>
    <mergeCell ref="I54:J54"/>
    <mergeCell ref="C15:D15"/>
    <mergeCell ref="E15:F15"/>
    <mergeCell ref="G15:H15"/>
    <mergeCell ref="I15:J15"/>
    <mergeCell ref="C162:D162"/>
    <mergeCell ref="D209:F209"/>
    <mergeCell ref="D210:F210"/>
    <mergeCell ref="K212:L212"/>
    <mergeCell ref="A104:L104"/>
    <mergeCell ref="C105:D105"/>
    <mergeCell ref="E105:F105"/>
    <mergeCell ref="G105:H105"/>
    <mergeCell ref="I105:J105"/>
    <mergeCell ref="K105:L105"/>
  </mergeCells>
  <hyperlinks>
    <hyperlink ref="A12" r:id="rId1"/>
  </hyperlinks>
  <pageMargins left="0" right="0" top="0" bottom="0" header="0" footer="0"/>
  <pageSetup scale="72" orientation="landscape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S213"/>
  <sheetViews>
    <sheetView topLeftCell="A50" workbookViewId="0">
      <selection activeCell="D213" sqref="D213"/>
    </sheetView>
  </sheetViews>
  <sheetFormatPr baseColWidth="10" defaultRowHeight="15" x14ac:dyDescent="0.25"/>
  <cols>
    <col min="1" max="1" width="4" customWidth="1"/>
    <col min="2" max="2" width="48.140625" customWidth="1"/>
    <col min="3" max="5" width="13.7109375" customWidth="1"/>
    <col min="6" max="6" width="14.5703125" customWidth="1"/>
    <col min="7" max="7" width="15.140625" customWidth="1"/>
    <col min="8" max="10" width="13.5703125" customWidth="1"/>
    <col min="11" max="13" width="14.85546875" bestFit="1" customWidth="1"/>
    <col min="14" max="14" width="13.85546875" bestFit="1" customWidth="1"/>
    <col min="15" max="15" width="6.28515625" customWidth="1"/>
    <col min="16" max="16" width="5.85546875" customWidth="1"/>
    <col min="17" max="17" width="4.85546875" customWidth="1"/>
    <col min="18" max="18" width="6.140625" customWidth="1"/>
    <col min="19" max="19" width="5.5703125" customWidth="1"/>
    <col min="257" max="257" width="4" customWidth="1"/>
    <col min="258" max="258" width="48.140625" customWidth="1"/>
    <col min="259" max="261" width="13.7109375" customWidth="1"/>
    <col min="262" max="262" width="14.5703125" customWidth="1"/>
    <col min="263" max="263" width="15.140625" customWidth="1"/>
    <col min="264" max="266" width="13.5703125" customWidth="1"/>
    <col min="267" max="269" width="14.85546875" bestFit="1" customWidth="1"/>
    <col min="270" max="270" width="13.85546875" bestFit="1" customWidth="1"/>
    <col min="271" max="271" width="6.28515625" customWidth="1"/>
    <col min="272" max="272" width="5.85546875" customWidth="1"/>
    <col min="273" max="273" width="4.85546875" customWidth="1"/>
    <col min="274" max="274" width="6.140625" customWidth="1"/>
    <col min="275" max="275" width="5.5703125" customWidth="1"/>
    <col min="513" max="513" width="4" customWidth="1"/>
    <col min="514" max="514" width="48.140625" customWidth="1"/>
    <col min="515" max="517" width="13.7109375" customWidth="1"/>
    <col min="518" max="518" width="14.5703125" customWidth="1"/>
    <col min="519" max="519" width="15.140625" customWidth="1"/>
    <col min="520" max="522" width="13.5703125" customWidth="1"/>
    <col min="523" max="525" width="14.85546875" bestFit="1" customWidth="1"/>
    <col min="526" max="526" width="13.85546875" bestFit="1" customWidth="1"/>
    <col min="527" max="527" width="6.28515625" customWidth="1"/>
    <col min="528" max="528" width="5.85546875" customWidth="1"/>
    <col min="529" max="529" width="4.85546875" customWidth="1"/>
    <col min="530" max="530" width="6.140625" customWidth="1"/>
    <col min="531" max="531" width="5.5703125" customWidth="1"/>
    <col min="769" max="769" width="4" customWidth="1"/>
    <col min="770" max="770" width="48.140625" customWidth="1"/>
    <col min="771" max="773" width="13.7109375" customWidth="1"/>
    <col min="774" max="774" width="14.5703125" customWidth="1"/>
    <col min="775" max="775" width="15.140625" customWidth="1"/>
    <col min="776" max="778" width="13.5703125" customWidth="1"/>
    <col min="779" max="781" width="14.85546875" bestFit="1" customWidth="1"/>
    <col min="782" max="782" width="13.85546875" bestFit="1" customWidth="1"/>
    <col min="783" max="783" width="6.28515625" customWidth="1"/>
    <col min="784" max="784" width="5.85546875" customWidth="1"/>
    <col min="785" max="785" width="4.85546875" customWidth="1"/>
    <col min="786" max="786" width="6.140625" customWidth="1"/>
    <col min="787" max="787" width="5.5703125" customWidth="1"/>
    <col min="1025" max="1025" width="4" customWidth="1"/>
    <col min="1026" max="1026" width="48.140625" customWidth="1"/>
    <col min="1027" max="1029" width="13.7109375" customWidth="1"/>
    <col min="1030" max="1030" width="14.5703125" customWidth="1"/>
    <col min="1031" max="1031" width="15.140625" customWidth="1"/>
    <col min="1032" max="1034" width="13.5703125" customWidth="1"/>
    <col min="1035" max="1037" width="14.85546875" bestFit="1" customWidth="1"/>
    <col min="1038" max="1038" width="13.85546875" bestFit="1" customWidth="1"/>
    <col min="1039" max="1039" width="6.28515625" customWidth="1"/>
    <col min="1040" max="1040" width="5.85546875" customWidth="1"/>
    <col min="1041" max="1041" width="4.85546875" customWidth="1"/>
    <col min="1042" max="1042" width="6.140625" customWidth="1"/>
    <col min="1043" max="1043" width="5.5703125" customWidth="1"/>
    <col min="1281" max="1281" width="4" customWidth="1"/>
    <col min="1282" max="1282" width="48.140625" customWidth="1"/>
    <col min="1283" max="1285" width="13.7109375" customWidth="1"/>
    <col min="1286" max="1286" width="14.5703125" customWidth="1"/>
    <col min="1287" max="1287" width="15.140625" customWidth="1"/>
    <col min="1288" max="1290" width="13.5703125" customWidth="1"/>
    <col min="1291" max="1293" width="14.85546875" bestFit="1" customWidth="1"/>
    <col min="1294" max="1294" width="13.85546875" bestFit="1" customWidth="1"/>
    <col min="1295" max="1295" width="6.28515625" customWidth="1"/>
    <col min="1296" max="1296" width="5.85546875" customWidth="1"/>
    <col min="1297" max="1297" width="4.85546875" customWidth="1"/>
    <col min="1298" max="1298" width="6.140625" customWidth="1"/>
    <col min="1299" max="1299" width="5.5703125" customWidth="1"/>
    <col min="1537" max="1537" width="4" customWidth="1"/>
    <col min="1538" max="1538" width="48.140625" customWidth="1"/>
    <col min="1539" max="1541" width="13.7109375" customWidth="1"/>
    <col min="1542" max="1542" width="14.5703125" customWidth="1"/>
    <col min="1543" max="1543" width="15.140625" customWidth="1"/>
    <col min="1544" max="1546" width="13.5703125" customWidth="1"/>
    <col min="1547" max="1549" width="14.85546875" bestFit="1" customWidth="1"/>
    <col min="1550" max="1550" width="13.85546875" bestFit="1" customWidth="1"/>
    <col min="1551" max="1551" width="6.28515625" customWidth="1"/>
    <col min="1552" max="1552" width="5.85546875" customWidth="1"/>
    <col min="1553" max="1553" width="4.85546875" customWidth="1"/>
    <col min="1554" max="1554" width="6.140625" customWidth="1"/>
    <col min="1555" max="1555" width="5.5703125" customWidth="1"/>
    <col min="1793" max="1793" width="4" customWidth="1"/>
    <col min="1794" max="1794" width="48.140625" customWidth="1"/>
    <col min="1795" max="1797" width="13.7109375" customWidth="1"/>
    <col min="1798" max="1798" width="14.5703125" customWidth="1"/>
    <col min="1799" max="1799" width="15.140625" customWidth="1"/>
    <col min="1800" max="1802" width="13.5703125" customWidth="1"/>
    <col min="1803" max="1805" width="14.85546875" bestFit="1" customWidth="1"/>
    <col min="1806" max="1806" width="13.85546875" bestFit="1" customWidth="1"/>
    <col min="1807" max="1807" width="6.28515625" customWidth="1"/>
    <col min="1808" max="1808" width="5.85546875" customWidth="1"/>
    <col min="1809" max="1809" width="4.85546875" customWidth="1"/>
    <col min="1810" max="1810" width="6.140625" customWidth="1"/>
    <col min="1811" max="1811" width="5.5703125" customWidth="1"/>
    <col min="2049" max="2049" width="4" customWidth="1"/>
    <col min="2050" max="2050" width="48.140625" customWidth="1"/>
    <col min="2051" max="2053" width="13.7109375" customWidth="1"/>
    <col min="2054" max="2054" width="14.5703125" customWidth="1"/>
    <col min="2055" max="2055" width="15.140625" customWidth="1"/>
    <col min="2056" max="2058" width="13.5703125" customWidth="1"/>
    <col min="2059" max="2061" width="14.85546875" bestFit="1" customWidth="1"/>
    <col min="2062" max="2062" width="13.85546875" bestFit="1" customWidth="1"/>
    <col min="2063" max="2063" width="6.28515625" customWidth="1"/>
    <col min="2064" max="2064" width="5.85546875" customWidth="1"/>
    <col min="2065" max="2065" width="4.85546875" customWidth="1"/>
    <col min="2066" max="2066" width="6.140625" customWidth="1"/>
    <col min="2067" max="2067" width="5.5703125" customWidth="1"/>
    <col min="2305" max="2305" width="4" customWidth="1"/>
    <col min="2306" max="2306" width="48.140625" customWidth="1"/>
    <col min="2307" max="2309" width="13.7109375" customWidth="1"/>
    <col min="2310" max="2310" width="14.5703125" customWidth="1"/>
    <col min="2311" max="2311" width="15.140625" customWidth="1"/>
    <col min="2312" max="2314" width="13.5703125" customWidth="1"/>
    <col min="2315" max="2317" width="14.85546875" bestFit="1" customWidth="1"/>
    <col min="2318" max="2318" width="13.85546875" bestFit="1" customWidth="1"/>
    <col min="2319" max="2319" width="6.28515625" customWidth="1"/>
    <col min="2320" max="2320" width="5.85546875" customWidth="1"/>
    <col min="2321" max="2321" width="4.85546875" customWidth="1"/>
    <col min="2322" max="2322" width="6.140625" customWidth="1"/>
    <col min="2323" max="2323" width="5.5703125" customWidth="1"/>
    <col min="2561" max="2561" width="4" customWidth="1"/>
    <col min="2562" max="2562" width="48.140625" customWidth="1"/>
    <col min="2563" max="2565" width="13.7109375" customWidth="1"/>
    <col min="2566" max="2566" width="14.5703125" customWidth="1"/>
    <col min="2567" max="2567" width="15.140625" customWidth="1"/>
    <col min="2568" max="2570" width="13.5703125" customWidth="1"/>
    <col min="2571" max="2573" width="14.85546875" bestFit="1" customWidth="1"/>
    <col min="2574" max="2574" width="13.85546875" bestFit="1" customWidth="1"/>
    <col min="2575" max="2575" width="6.28515625" customWidth="1"/>
    <col min="2576" max="2576" width="5.85546875" customWidth="1"/>
    <col min="2577" max="2577" width="4.85546875" customWidth="1"/>
    <col min="2578" max="2578" width="6.140625" customWidth="1"/>
    <col min="2579" max="2579" width="5.5703125" customWidth="1"/>
    <col min="2817" max="2817" width="4" customWidth="1"/>
    <col min="2818" max="2818" width="48.140625" customWidth="1"/>
    <col min="2819" max="2821" width="13.7109375" customWidth="1"/>
    <col min="2822" max="2822" width="14.5703125" customWidth="1"/>
    <col min="2823" max="2823" width="15.140625" customWidth="1"/>
    <col min="2824" max="2826" width="13.5703125" customWidth="1"/>
    <col min="2827" max="2829" width="14.85546875" bestFit="1" customWidth="1"/>
    <col min="2830" max="2830" width="13.85546875" bestFit="1" customWidth="1"/>
    <col min="2831" max="2831" width="6.28515625" customWidth="1"/>
    <col min="2832" max="2832" width="5.85546875" customWidth="1"/>
    <col min="2833" max="2833" width="4.85546875" customWidth="1"/>
    <col min="2834" max="2834" width="6.140625" customWidth="1"/>
    <col min="2835" max="2835" width="5.5703125" customWidth="1"/>
    <col min="3073" max="3073" width="4" customWidth="1"/>
    <col min="3074" max="3074" width="48.140625" customWidth="1"/>
    <col min="3075" max="3077" width="13.7109375" customWidth="1"/>
    <col min="3078" max="3078" width="14.5703125" customWidth="1"/>
    <col min="3079" max="3079" width="15.140625" customWidth="1"/>
    <col min="3080" max="3082" width="13.5703125" customWidth="1"/>
    <col min="3083" max="3085" width="14.85546875" bestFit="1" customWidth="1"/>
    <col min="3086" max="3086" width="13.85546875" bestFit="1" customWidth="1"/>
    <col min="3087" max="3087" width="6.28515625" customWidth="1"/>
    <col min="3088" max="3088" width="5.85546875" customWidth="1"/>
    <col min="3089" max="3089" width="4.85546875" customWidth="1"/>
    <col min="3090" max="3090" width="6.140625" customWidth="1"/>
    <col min="3091" max="3091" width="5.5703125" customWidth="1"/>
    <col min="3329" max="3329" width="4" customWidth="1"/>
    <col min="3330" max="3330" width="48.140625" customWidth="1"/>
    <col min="3331" max="3333" width="13.7109375" customWidth="1"/>
    <col min="3334" max="3334" width="14.5703125" customWidth="1"/>
    <col min="3335" max="3335" width="15.140625" customWidth="1"/>
    <col min="3336" max="3338" width="13.5703125" customWidth="1"/>
    <col min="3339" max="3341" width="14.85546875" bestFit="1" customWidth="1"/>
    <col min="3342" max="3342" width="13.85546875" bestFit="1" customWidth="1"/>
    <col min="3343" max="3343" width="6.28515625" customWidth="1"/>
    <col min="3344" max="3344" width="5.85546875" customWidth="1"/>
    <col min="3345" max="3345" width="4.85546875" customWidth="1"/>
    <col min="3346" max="3346" width="6.140625" customWidth="1"/>
    <col min="3347" max="3347" width="5.5703125" customWidth="1"/>
    <col min="3585" max="3585" width="4" customWidth="1"/>
    <col min="3586" max="3586" width="48.140625" customWidth="1"/>
    <col min="3587" max="3589" width="13.7109375" customWidth="1"/>
    <col min="3590" max="3590" width="14.5703125" customWidth="1"/>
    <col min="3591" max="3591" width="15.140625" customWidth="1"/>
    <col min="3592" max="3594" width="13.5703125" customWidth="1"/>
    <col min="3595" max="3597" width="14.85546875" bestFit="1" customWidth="1"/>
    <col min="3598" max="3598" width="13.85546875" bestFit="1" customWidth="1"/>
    <col min="3599" max="3599" width="6.28515625" customWidth="1"/>
    <col min="3600" max="3600" width="5.85546875" customWidth="1"/>
    <col min="3601" max="3601" width="4.85546875" customWidth="1"/>
    <col min="3602" max="3602" width="6.140625" customWidth="1"/>
    <col min="3603" max="3603" width="5.5703125" customWidth="1"/>
    <col min="3841" max="3841" width="4" customWidth="1"/>
    <col min="3842" max="3842" width="48.140625" customWidth="1"/>
    <col min="3843" max="3845" width="13.7109375" customWidth="1"/>
    <col min="3846" max="3846" width="14.5703125" customWidth="1"/>
    <col min="3847" max="3847" width="15.140625" customWidth="1"/>
    <col min="3848" max="3850" width="13.5703125" customWidth="1"/>
    <col min="3851" max="3853" width="14.85546875" bestFit="1" customWidth="1"/>
    <col min="3854" max="3854" width="13.85546875" bestFit="1" customWidth="1"/>
    <col min="3855" max="3855" width="6.28515625" customWidth="1"/>
    <col min="3856" max="3856" width="5.85546875" customWidth="1"/>
    <col min="3857" max="3857" width="4.85546875" customWidth="1"/>
    <col min="3858" max="3858" width="6.140625" customWidth="1"/>
    <col min="3859" max="3859" width="5.5703125" customWidth="1"/>
    <col min="4097" max="4097" width="4" customWidth="1"/>
    <col min="4098" max="4098" width="48.140625" customWidth="1"/>
    <col min="4099" max="4101" width="13.7109375" customWidth="1"/>
    <col min="4102" max="4102" width="14.5703125" customWidth="1"/>
    <col min="4103" max="4103" width="15.140625" customWidth="1"/>
    <col min="4104" max="4106" width="13.5703125" customWidth="1"/>
    <col min="4107" max="4109" width="14.85546875" bestFit="1" customWidth="1"/>
    <col min="4110" max="4110" width="13.85546875" bestFit="1" customWidth="1"/>
    <col min="4111" max="4111" width="6.28515625" customWidth="1"/>
    <col min="4112" max="4112" width="5.85546875" customWidth="1"/>
    <col min="4113" max="4113" width="4.85546875" customWidth="1"/>
    <col min="4114" max="4114" width="6.140625" customWidth="1"/>
    <col min="4115" max="4115" width="5.5703125" customWidth="1"/>
    <col min="4353" max="4353" width="4" customWidth="1"/>
    <col min="4354" max="4354" width="48.140625" customWidth="1"/>
    <col min="4355" max="4357" width="13.7109375" customWidth="1"/>
    <col min="4358" max="4358" width="14.5703125" customWidth="1"/>
    <col min="4359" max="4359" width="15.140625" customWidth="1"/>
    <col min="4360" max="4362" width="13.5703125" customWidth="1"/>
    <col min="4363" max="4365" width="14.85546875" bestFit="1" customWidth="1"/>
    <col min="4366" max="4366" width="13.85546875" bestFit="1" customWidth="1"/>
    <col min="4367" max="4367" width="6.28515625" customWidth="1"/>
    <col min="4368" max="4368" width="5.85546875" customWidth="1"/>
    <col min="4369" max="4369" width="4.85546875" customWidth="1"/>
    <col min="4370" max="4370" width="6.140625" customWidth="1"/>
    <col min="4371" max="4371" width="5.5703125" customWidth="1"/>
    <col min="4609" max="4609" width="4" customWidth="1"/>
    <col min="4610" max="4610" width="48.140625" customWidth="1"/>
    <col min="4611" max="4613" width="13.7109375" customWidth="1"/>
    <col min="4614" max="4614" width="14.5703125" customWidth="1"/>
    <col min="4615" max="4615" width="15.140625" customWidth="1"/>
    <col min="4616" max="4618" width="13.5703125" customWidth="1"/>
    <col min="4619" max="4621" width="14.85546875" bestFit="1" customWidth="1"/>
    <col min="4622" max="4622" width="13.85546875" bestFit="1" customWidth="1"/>
    <col min="4623" max="4623" width="6.28515625" customWidth="1"/>
    <col min="4624" max="4624" width="5.85546875" customWidth="1"/>
    <col min="4625" max="4625" width="4.85546875" customWidth="1"/>
    <col min="4626" max="4626" width="6.140625" customWidth="1"/>
    <col min="4627" max="4627" width="5.5703125" customWidth="1"/>
    <col min="4865" max="4865" width="4" customWidth="1"/>
    <col min="4866" max="4866" width="48.140625" customWidth="1"/>
    <col min="4867" max="4869" width="13.7109375" customWidth="1"/>
    <col min="4870" max="4870" width="14.5703125" customWidth="1"/>
    <col min="4871" max="4871" width="15.140625" customWidth="1"/>
    <col min="4872" max="4874" width="13.5703125" customWidth="1"/>
    <col min="4875" max="4877" width="14.85546875" bestFit="1" customWidth="1"/>
    <col min="4878" max="4878" width="13.85546875" bestFit="1" customWidth="1"/>
    <col min="4879" max="4879" width="6.28515625" customWidth="1"/>
    <col min="4880" max="4880" width="5.85546875" customWidth="1"/>
    <col min="4881" max="4881" width="4.85546875" customWidth="1"/>
    <col min="4882" max="4882" width="6.140625" customWidth="1"/>
    <col min="4883" max="4883" width="5.5703125" customWidth="1"/>
    <col min="5121" max="5121" width="4" customWidth="1"/>
    <col min="5122" max="5122" width="48.140625" customWidth="1"/>
    <col min="5123" max="5125" width="13.7109375" customWidth="1"/>
    <col min="5126" max="5126" width="14.5703125" customWidth="1"/>
    <col min="5127" max="5127" width="15.140625" customWidth="1"/>
    <col min="5128" max="5130" width="13.5703125" customWidth="1"/>
    <col min="5131" max="5133" width="14.85546875" bestFit="1" customWidth="1"/>
    <col min="5134" max="5134" width="13.85546875" bestFit="1" customWidth="1"/>
    <col min="5135" max="5135" width="6.28515625" customWidth="1"/>
    <col min="5136" max="5136" width="5.85546875" customWidth="1"/>
    <col min="5137" max="5137" width="4.85546875" customWidth="1"/>
    <col min="5138" max="5138" width="6.140625" customWidth="1"/>
    <col min="5139" max="5139" width="5.5703125" customWidth="1"/>
    <col min="5377" max="5377" width="4" customWidth="1"/>
    <col min="5378" max="5378" width="48.140625" customWidth="1"/>
    <col min="5379" max="5381" width="13.7109375" customWidth="1"/>
    <col min="5382" max="5382" width="14.5703125" customWidth="1"/>
    <col min="5383" max="5383" width="15.140625" customWidth="1"/>
    <col min="5384" max="5386" width="13.5703125" customWidth="1"/>
    <col min="5387" max="5389" width="14.85546875" bestFit="1" customWidth="1"/>
    <col min="5390" max="5390" width="13.85546875" bestFit="1" customWidth="1"/>
    <col min="5391" max="5391" width="6.28515625" customWidth="1"/>
    <col min="5392" max="5392" width="5.85546875" customWidth="1"/>
    <col min="5393" max="5393" width="4.85546875" customWidth="1"/>
    <col min="5394" max="5394" width="6.140625" customWidth="1"/>
    <col min="5395" max="5395" width="5.5703125" customWidth="1"/>
    <col min="5633" max="5633" width="4" customWidth="1"/>
    <col min="5634" max="5634" width="48.140625" customWidth="1"/>
    <col min="5635" max="5637" width="13.7109375" customWidth="1"/>
    <col min="5638" max="5638" width="14.5703125" customWidth="1"/>
    <col min="5639" max="5639" width="15.140625" customWidth="1"/>
    <col min="5640" max="5642" width="13.5703125" customWidth="1"/>
    <col min="5643" max="5645" width="14.85546875" bestFit="1" customWidth="1"/>
    <col min="5646" max="5646" width="13.85546875" bestFit="1" customWidth="1"/>
    <col min="5647" max="5647" width="6.28515625" customWidth="1"/>
    <col min="5648" max="5648" width="5.85546875" customWidth="1"/>
    <col min="5649" max="5649" width="4.85546875" customWidth="1"/>
    <col min="5650" max="5650" width="6.140625" customWidth="1"/>
    <col min="5651" max="5651" width="5.5703125" customWidth="1"/>
    <col min="5889" max="5889" width="4" customWidth="1"/>
    <col min="5890" max="5890" width="48.140625" customWidth="1"/>
    <col min="5891" max="5893" width="13.7109375" customWidth="1"/>
    <col min="5894" max="5894" width="14.5703125" customWidth="1"/>
    <col min="5895" max="5895" width="15.140625" customWidth="1"/>
    <col min="5896" max="5898" width="13.5703125" customWidth="1"/>
    <col min="5899" max="5901" width="14.85546875" bestFit="1" customWidth="1"/>
    <col min="5902" max="5902" width="13.85546875" bestFit="1" customWidth="1"/>
    <col min="5903" max="5903" width="6.28515625" customWidth="1"/>
    <col min="5904" max="5904" width="5.85546875" customWidth="1"/>
    <col min="5905" max="5905" width="4.85546875" customWidth="1"/>
    <col min="5906" max="5906" width="6.140625" customWidth="1"/>
    <col min="5907" max="5907" width="5.5703125" customWidth="1"/>
    <col min="6145" max="6145" width="4" customWidth="1"/>
    <col min="6146" max="6146" width="48.140625" customWidth="1"/>
    <col min="6147" max="6149" width="13.7109375" customWidth="1"/>
    <col min="6150" max="6150" width="14.5703125" customWidth="1"/>
    <col min="6151" max="6151" width="15.140625" customWidth="1"/>
    <col min="6152" max="6154" width="13.5703125" customWidth="1"/>
    <col min="6155" max="6157" width="14.85546875" bestFit="1" customWidth="1"/>
    <col min="6158" max="6158" width="13.85546875" bestFit="1" customWidth="1"/>
    <col min="6159" max="6159" width="6.28515625" customWidth="1"/>
    <col min="6160" max="6160" width="5.85546875" customWidth="1"/>
    <col min="6161" max="6161" width="4.85546875" customWidth="1"/>
    <col min="6162" max="6162" width="6.140625" customWidth="1"/>
    <col min="6163" max="6163" width="5.5703125" customWidth="1"/>
    <col min="6401" max="6401" width="4" customWidth="1"/>
    <col min="6402" max="6402" width="48.140625" customWidth="1"/>
    <col min="6403" max="6405" width="13.7109375" customWidth="1"/>
    <col min="6406" max="6406" width="14.5703125" customWidth="1"/>
    <col min="6407" max="6407" width="15.140625" customWidth="1"/>
    <col min="6408" max="6410" width="13.5703125" customWidth="1"/>
    <col min="6411" max="6413" width="14.85546875" bestFit="1" customWidth="1"/>
    <col min="6414" max="6414" width="13.85546875" bestFit="1" customWidth="1"/>
    <col min="6415" max="6415" width="6.28515625" customWidth="1"/>
    <col min="6416" max="6416" width="5.85546875" customWidth="1"/>
    <col min="6417" max="6417" width="4.85546875" customWidth="1"/>
    <col min="6418" max="6418" width="6.140625" customWidth="1"/>
    <col min="6419" max="6419" width="5.5703125" customWidth="1"/>
    <col min="6657" max="6657" width="4" customWidth="1"/>
    <col min="6658" max="6658" width="48.140625" customWidth="1"/>
    <col min="6659" max="6661" width="13.7109375" customWidth="1"/>
    <col min="6662" max="6662" width="14.5703125" customWidth="1"/>
    <col min="6663" max="6663" width="15.140625" customWidth="1"/>
    <col min="6664" max="6666" width="13.5703125" customWidth="1"/>
    <col min="6667" max="6669" width="14.85546875" bestFit="1" customWidth="1"/>
    <col min="6670" max="6670" width="13.85546875" bestFit="1" customWidth="1"/>
    <col min="6671" max="6671" width="6.28515625" customWidth="1"/>
    <col min="6672" max="6672" width="5.85546875" customWidth="1"/>
    <col min="6673" max="6673" width="4.85546875" customWidth="1"/>
    <col min="6674" max="6674" width="6.140625" customWidth="1"/>
    <col min="6675" max="6675" width="5.5703125" customWidth="1"/>
    <col min="6913" max="6913" width="4" customWidth="1"/>
    <col min="6914" max="6914" width="48.140625" customWidth="1"/>
    <col min="6915" max="6917" width="13.7109375" customWidth="1"/>
    <col min="6918" max="6918" width="14.5703125" customWidth="1"/>
    <col min="6919" max="6919" width="15.140625" customWidth="1"/>
    <col min="6920" max="6922" width="13.5703125" customWidth="1"/>
    <col min="6923" max="6925" width="14.85546875" bestFit="1" customWidth="1"/>
    <col min="6926" max="6926" width="13.85546875" bestFit="1" customWidth="1"/>
    <col min="6927" max="6927" width="6.28515625" customWidth="1"/>
    <col min="6928" max="6928" width="5.85546875" customWidth="1"/>
    <col min="6929" max="6929" width="4.85546875" customWidth="1"/>
    <col min="6930" max="6930" width="6.140625" customWidth="1"/>
    <col min="6931" max="6931" width="5.5703125" customWidth="1"/>
    <col min="7169" max="7169" width="4" customWidth="1"/>
    <col min="7170" max="7170" width="48.140625" customWidth="1"/>
    <col min="7171" max="7173" width="13.7109375" customWidth="1"/>
    <col min="7174" max="7174" width="14.5703125" customWidth="1"/>
    <col min="7175" max="7175" width="15.140625" customWidth="1"/>
    <col min="7176" max="7178" width="13.5703125" customWidth="1"/>
    <col min="7179" max="7181" width="14.85546875" bestFit="1" customWidth="1"/>
    <col min="7182" max="7182" width="13.85546875" bestFit="1" customWidth="1"/>
    <col min="7183" max="7183" width="6.28515625" customWidth="1"/>
    <col min="7184" max="7184" width="5.85546875" customWidth="1"/>
    <col min="7185" max="7185" width="4.85546875" customWidth="1"/>
    <col min="7186" max="7186" width="6.140625" customWidth="1"/>
    <col min="7187" max="7187" width="5.5703125" customWidth="1"/>
    <col min="7425" max="7425" width="4" customWidth="1"/>
    <col min="7426" max="7426" width="48.140625" customWidth="1"/>
    <col min="7427" max="7429" width="13.7109375" customWidth="1"/>
    <col min="7430" max="7430" width="14.5703125" customWidth="1"/>
    <col min="7431" max="7431" width="15.140625" customWidth="1"/>
    <col min="7432" max="7434" width="13.5703125" customWidth="1"/>
    <col min="7435" max="7437" width="14.85546875" bestFit="1" customWidth="1"/>
    <col min="7438" max="7438" width="13.85546875" bestFit="1" customWidth="1"/>
    <col min="7439" max="7439" width="6.28515625" customWidth="1"/>
    <col min="7440" max="7440" width="5.85546875" customWidth="1"/>
    <col min="7441" max="7441" width="4.85546875" customWidth="1"/>
    <col min="7442" max="7442" width="6.140625" customWidth="1"/>
    <col min="7443" max="7443" width="5.5703125" customWidth="1"/>
    <col min="7681" max="7681" width="4" customWidth="1"/>
    <col min="7682" max="7682" width="48.140625" customWidth="1"/>
    <col min="7683" max="7685" width="13.7109375" customWidth="1"/>
    <col min="7686" max="7686" width="14.5703125" customWidth="1"/>
    <col min="7687" max="7687" width="15.140625" customWidth="1"/>
    <col min="7688" max="7690" width="13.5703125" customWidth="1"/>
    <col min="7691" max="7693" width="14.85546875" bestFit="1" customWidth="1"/>
    <col min="7694" max="7694" width="13.85546875" bestFit="1" customWidth="1"/>
    <col min="7695" max="7695" width="6.28515625" customWidth="1"/>
    <col min="7696" max="7696" width="5.85546875" customWidth="1"/>
    <col min="7697" max="7697" width="4.85546875" customWidth="1"/>
    <col min="7698" max="7698" width="6.140625" customWidth="1"/>
    <col min="7699" max="7699" width="5.5703125" customWidth="1"/>
    <col min="7937" max="7937" width="4" customWidth="1"/>
    <col min="7938" max="7938" width="48.140625" customWidth="1"/>
    <col min="7939" max="7941" width="13.7109375" customWidth="1"/>
    <col min="7942" max="7942" width="14.5703125" customWidth="1"/>
    <col min="7943" max="7943" width="15.140625" customWidth="1"/>
    <col min="7944" max="7946" width="13.5703125" customWidth="1"/>
    <col min="7947" max="7949" width="14.85546875" bestFit="1" customWidth="1"/>
    <col min="7950" max="7950" width="13.85546875" bestFit="1" customWidth="1"/>
    <col min="7951" max="7951" width="6.28515625" customWidth="1"/>
    <col min="7952" max="7952" width="5.85546875" customWidth="1"/>
    <col min="7953" max="7953" width="4.85546875" customWidth="1"/>
    <col min="7954" max="7954" width="6.140625" customWidth="1"/>
    <col min="7955" max="7955" width="5.5703125" customWidth="1"/>
    <col min="8193" max="8193" width="4" customWidth="1"/>
    <col min="8194" max="8194" width="48.140625" customWidth="1"/>
    <col min="8195" max="8197" width="13.7109375" customWidth="1"/>
    <col min="8198" max="8198" width="14.5703125" customWidth="1"/>
    <col min="8199" max="8199" width="15.140625" customWidth="1"/>
    <col min="8200" max="8202" width="13.5703125" customWidth="1"/>
    <col min="8203" max="8205" width="14.85546875" bestFit="1" customWidth="1"/>
    <col min="8206" max="8206" width="13.85546875" bestFit="1" customWidth="1"/>
    <col min="8207" max="8207" width="6.28515625" customWidth="1"/>
    <col min="8208" max="8208" width="5.85546875" customWidth="1"/>
    <col min="8209" max="8209" width="4.85546875" customWidth="1"/>
    <col min="8210" max="8210" width="6.140625" customWidth="1"/>
    <col min="8211" max="8211" width="5.5703125" customWidth="1"/>
    <col min="8449" max="8449" width="4" customWidth="1"/>
    <col min="8450" max="8450" width="48.140625" customWidth="1"/>
    <col min="8451" max="8453" width="13.7109375" customWidth="1"/>
    <col min="8454" max="8454" width="14.5703125" customWidth="1"/>
    <col min="8455" max="8455" width="15.140625" customWidth="1"/>
    <col min="8456" max="8458" width="13.5703125" customWidth="1"/>
    <col min="8459" max="8461" width="14.85546875" bestFit="1" customWidth="1"/>
    <col min="8462" max="8462" width="13.85546875" bestFit="1" customWidth="1"/>
    <col min="8463" max="8463" width="6.28515625" customWidth="1"/>
    <col min="8464" max="8464" width="5.85546875" customWidth="1"/>
    <col min="8465" max="8465" width="4.85546875" customWidth="1"/>
    <col min="8466" max="8466" width="6.140625" customWidth="1"/>
    <col min="8467" max="8467" width="5.5703125" customWidth="1"/>
    <col min="8705" max="8705" width="4" customWidth="1"/>
    <col min="8706" max="8706" width="48.140625" customWidth="1"/>
    <col min="8707" max="8709" width="13.7109375" customWidth="1"/>
    <col min="8710" max="8710" width="14.5703125" customWidth="1"/>
    <col min="8711" max="8711" width="15.140625" customWidth="1"/>
    <col min="8712" max="8714" width="13.5703125" customWidth="1"/>
    <col min="8715" max="8717" width="14.85546875" bestFit="1" customWidth="1"/>
    <col min="8718" max="8718" width="13.85546875" bestFit="1" customWidth="1"/>
    <col min="8719" max="8719" width="6.28515625" customWidth="1"/>
    <col min="8720" max="8720" width="5.85546875" customWidth="1"/>
    <col min="8721" max="8721" width="4.85546875" customWidth="1"/>
    <col min="8722" max="8722" width="6.140625" customWidth="1"/>
    <col min="8723" max="8723" width="5.5703125" customWidth="1"/>
    <col min="8961" max="8961" width="4" customWidth="1"/>
    <col min="8962" max="8962" width="48.140625" customWidth="1"/>
    <col min="8963" max="8965" width="13.7109375" customWidth="1"/>
    <col min="8966" max="8966" width="14.5703125" customWidth="1"/>
    <col min="8967" max="8967" width="15.140625" customWidth="1"/>
    <col min="8968" max="8970" width="13.5703125" customWidth="1"/>
    <col min="8971" max="8973" width="14.85546875" bestFit="1" customWidth="1"/>
    <col min="8974" max="8974" width="13.85546875" bestFit="1" customWidth="1"/>
    <col min="8975" max="8975" width="6.28515625" customWidth="1"/>
    <col min="8976" max="8976" width="5.85546875" customWidth="1"/>
    <col min="8977" max="8977" width="4.85546875" customWidth="1"/>
    <col min="8978" max="8978" width="6.140625" customWidth="1"/>
    <col min="8979" max="8979" width="5.5703125" customWidth="1"/>
    <col min="9217" max="9217" width="4" customWidth="1"/>
    <col min="9218" max="9218" width="48.140625" customWidth="1"/>
    <col min="9219" max="9221" width="13.7109375" customWidth="1"/>
    <col min="9222" max="9222" width="14.5703125" customWidth="1"/>
    <col min="9223" max="9223" width="15.140625" customWidth="1"/>
    <col min="9224" max="9226" width="13.5703125" customWidth="1"/>
    <col min="9227" max="9229" width="14.85546875" bestFit="1" customWidth="1"/>
    <col min="9230" max="9230" width="13.85546875" bestFit="1" customWidth="1"/>
    <col min="9231" max="9231" width="6.28515625" customWidth="1"/>
    <col min="9232" max="9232" width="5.85546875" customWidth="1"/>
    <col min="9233" max="9233" width="4.85546875" customWidth="1"/>
    <col min="9234" max="9234" width="6.140625" customWidth="1"/>
    <col min="9235" max="9235" width="5.5703125" customWidth="1"/>
    <col min="9473" max="9473" width="4" customWidth="1"/>
    <col min="9474" max="9474" width="48.140625" customWidth="1"/>
    <col min="9475" max="9477" width="13.7109375" customWidth="1"/>
    <col min="9478" max="9478" width="14.5703125" customWidth="1"/>
    <col min="9479" max="9479" width="15.140625" customWidth="1"/>
    <col min="9480" max="9482" width="13.5703125" customWidth="1"/>
    <col min="9483" max="9485" width="14.85546875" bestFit="1" customWidth="1"/>
    <col min="9486" max="9486" width="13.85546875" bestFit="1" customWidth="1"/>
    <col min="9487" max="9487" width="6.28515625" customWidth="1"/>
    <col min="9488" max="9488" width="5.85546875" customWidth="1"/>
    <col min="9489" max="9489" width="4.85546875" customWidth="1"/>
    <col min="9490" max="9490" width="6.140625" customWidth="1"/>
    <col min="9491" max="9491" width="5.5703125" customWidth="1"/>
    <col min="9729" max="9729" width="4" customWidth="1"/>
    <col min="9730" max="9730" width="48.140625" customWidth="1"/>
    <col min="9731" max="9733" width="13.7109375" customWidth="1"/>
    <col min="9734" max="9734" width="14.5703125" customWidth="1"/>
    <col min="9735" max="9735" width="15.140625" customWidth="1"/>
    <col min="9736" max="9738" width="13.5703125" customWidth="1"/>
    <col min="9739" max="9741" width="14.85546875" bestFit="1" customWidth="1"/>
    <col min="9742" max="9742" width="13.85546875" bestFit="1" customWidth="1"/>
    <col min="9743" max="9743" width="6.28515625" customWidth="1"/>
    <col min="9744" max="9744" width="5.85546875" customWidth="1"/>
    <col min="9745" max="9745" width="4.85546875" customWidth="1"/>
    <col min="9746" max="9746" width="6.140625" customWidth="1"/>
    <col min="9747" max="9747" width="5.5703125" customWidth="1"/>
    <col min="9985" max="9985" width="4" customWidth="1"/>
    <col min="9986" max="9986" width="48.140625" customWidth="1"/>
    <col min="9987" max="9989" width="13.7109375" customWidth="1"/>
    <col min="9990" max="9990" width="14.5703125" customWidth="1"/>
    <col min="9991" max="9991" width="15.140625" customWidth="1"/>
    <col min="9992" max="9994" width="13.5703125" customWidth="1"/>
    <col min="9995" max="9997" width="14.85546875" bestFit="1" customWidth="1"/>
    <col min="9998" max="9998" width="13.85546875" bestFit="1" customWidth="1"/>
    <col min="9999" max="9999" width="6.28515625" customWidth="1"/>
    <col min="10000" max="10000" width="5.85546875" customWidth="1"/>
    <col min="10001" max="10001" width="4.85546875" customWidth="1"/>
    <col min="10002" max="10002" width="6.140625" customWidth="1"/>
    <col min="10003" max="10003" width="5.5703125" customWidth="1"/>
    <col min="10241" max="10241" width="4" customWidth="1"/>
    <col min="10242" max="10242" width="48.140625" customWidth="1"/>
    <col min="10243" max="10245" width="13.7109375" customWidth="1"/>
    <col min="10246" max="10246" width="14.5703125" customWidth="1"/>
    <col min="10247" max="10247" width="15.140625" customWidth="1"/>
    <col min="10248" max="10250" width="13.5703125" customWidth="1"/>
    <col min="10251" max="10253" width="14.85546875" bestFit="1" customWidth="1"/>
    <col min="10254" max="10254" width="13.85546875" bestFit="1" customWidth="1"/>
    <col min="10255" max="10255" width="6.28515625" customWidth="1"/>
    <col min="10256" max="10256" width="5.85546875" customWidth="1"/>
    <col min="10257" max="10257" width="4.85546875" customWidth="1"/>
    <col min="10258" max="10258" width="6.140625" customWidth="1"/>
    <col min="10259" max="10259" width="5.5703125" customWidth="1"/>
    <col min="10497" max="10497" width="4" customWidth="1"/>
    <col min="10498" max="10498" width="48.140625" customWidth="1"/>
    <col min="10499" max="10501" width="13.7109375" customWidth="1"/>
    <col min="10502" max="10502" width="14.5703125" customWidth="1"/>
    <col min="10503" max="10503" width="15.140625" customWidth="1"/>
    <col min="10504" max="10506" width="13.5703125" customWidth="1"/>
    <col min="10507" max="10509" width="14.85546875" bestFit="1" customWidth="1"/>
    <col min="10510" max="10510" width="13.85546875" bestFit="1" customWidth="1"/>
    <col min="10511" max="10511" width="6.28515625" customWidth="1"/>
    <col min="10512" max="10512" width="5.85546875" customWidth="1"/>
    <col min="10513" max="10513" width="4.85546875" customWidth="1"/>
    <col min="10514" max="10514" width="6.140625" customWidth="1"/>
    <col min="10515" max="10515" width="5.5703125" customWidth="1"/>
    <col min="10753" max="10753" width="4" customWidth="1"/>
    <col min="10754" max="10754" width="48.140625" customWidth="1"/>
    <col min="10755" max="10757" width="13.7109375" customWidth="1"/>
    <col min="10758" max="10758" width="14.5703125" customWidth="1"/>
    <col min="10759" max="10759" width="15.140625" customWidth="1"/>
    <col min="10760" max="10762" width="13.5703125" customWidth="1"/>
    <col min="10763" max="10765" width="14.85546875" bestFit="1" customWidth="1"/>
    <col min="10766" max="10766" width="13.85546875" bestFit="1" customWidth="1"/>
    <col min="10767" max="10767" width="6.28515625" customWidth="1"/>
    <col min="10768" max="10768" width="5.85546875" customWidth="1"/>
    <col min="10769" max="10769" width="4.85546875" customWidth="1"/>
    <col min="10770" max="10770" width="6.140625" customWidth="1"/>
    <col min="10771" max="10771" width="5.5703125" customWidth="1"/>
    <col min="11009" max="11009" width="4" customWidth="1"/>
    <col min="11010" max="11010" width="48.140625" customWidth="1"/>
    <col min="11011" max="11013" width="13.7109375" customWidth="1"/>
    <col min="11014" max="11014" width="14.5703125" customWidth="1"/>
    <col min="11015" max="11015" width="15.140625" customWidth="1"/>
    <col min="11016" max="11018" width="13.5703125" customWidth="1"/>
    <col min="11019" max="11021" width="14.85546875" bestFit="1" customWidth="1"/>
    <col min="11022" max="11022" width="13.85546875" bestFit="1" customWidth="1"/>
    <col min="11023" max="11023" width="6.28515625" customWidth="1"/>
    <col min="11024" max="11024" width="5.85546875" customWidth="1"/>
    <col min="11025" max="11025" width="4.85546875" customWidth="1"/>
    <col min="11026" max="11026" width="6.140625" customWidth="1"/>
    <col min="11027" max="11027" width="5.5703125" customWidth="1"/>
    <col min="11265" max="11265" width="4" customWidth="1"/>
    <col min="11266" max="11266" width="48.140625" customWidth="1"/>
    <col min="11267" max="11269" width="13.7109375" customWidth="1"/>
    <col min="11270" max="11270" width="14.5703125" customWidth="1"/>
    <col min="11271" max="11271" width="15.140625" customWidth="1"/>
    <col min="11272" max="11274" width="13.5703125" customWidth="1"/>
    <col min="11275" max="11277" width="14.85546875" bestFit="1" customWidth="1"/>
    <col min="11278" max="11278" width="13.85546875" bestFit="1" customWidth="1"/>
    <col min="11279" max="11279" width="6.28515625" customWidth="1"/>
    <col min="11280" max="11280" width="5.85546875" customWidth="1"/>
    <col min="11281" max="11281" width="4.85546875" customWidth="1"/>
    <col min="11282" max="11282" width="6.140625" customWidth="1"/>
    <col min="11283" max="11283" width="5.5703125" customWidth="1"/>
    <col min="11521" max="11521" width="4" customWidth="1"/>
    <col min="11522" max="11522" width="48.140625" customWidth="1"/>
    <col min="11523" max="11525" width="13.7109375" customWidth="1"/>
    <col min="11526" max="11526" width="14.5703125" customWidth="1"/>
    <col min="11527" max="11527" width="15.140625" customWidth="1"/>
    <col min="11528" max="11530" width="13.5703125" customWidth="1"/>
    <col min="11531" max="11533" width="14.85546875" bestFit="1" customWidth="1"/>
    <col min="11534" max="11534" width="13.85546875" bestFit="1" customWidth="1"/>
    <col min="11535" max="11535" width="6.28515625" customWidth="1"/>
    <col min="11536" max="11536" width="5.85546875" customWidth="1"/>
    <col min="11537" max="11537" width="4.85546875" customWidth="1"/>
    <col min="11538" max="11538" width="6.140625" customWidth="1"/>
    <col min="11539" max="11539" width="5.5703125" customWidth="1"/>
    <col min="11777" max="11777" width="4" customWidth="1"/>
    <col min="11778" max="11778" width="48.140625" customWidth="1"/>
    <col min="11779" max="11781" width="13.7109375" customWidth="1"/>
    <col min="11782" max="11782" width="14.5703125" customWidth="1"/>
    <col min="11783" max="11783" width="15.140625" customWidth="1"/>
    <col min="11784" max="11786" width="13.5703125" customWidth="1"/>
    <col min="11787" max="11789" width="14.85546875" bestFit="1" customWidth="1"/>
    <col min="11790" max="11790" width="13.85546875" bestFit="1" customWidth="1"/>
    <col min="11791" max="11791" width="6.28515625" customWidth="1"/>
    <col min="11792" max="11792" width="5.85546875" customWidth="1"/>
    <col min="11793" max="11793" width="4.85546875" customWidth="1"/>
    <col min="11794" max="11794" width="6.140625" customWidth="1"/>
    <col min="11795" max="11795" width="5.5703125" customWidth="1"/>
    <col min="12033" max="12033" width="4" customWidth="1"/>
    <col min="12034" max="12034" width="48.140625" customWidth="1"/>
    <col min="12035" max="12037" width="13.7109375" customWidth="1"/>
    <col min="12038" max="12038" width="14.5703125" customWidth="1"/>
    <col min="12039" max="12039" width="15.140625" customWidth="1"/>
    <col min="12040" max="12042" width="13.5703125" customWidth="1"/>
    <col min="12043" max="12045" width="14.85546875" bestFit="1" customWidth="1"/>
    <col min="12046" max="12046" width="13.85546875" bestFit="1" customWidth="1"/>
    <col min="12047" max="12047" width="6.28515625" customWidth="1"/>
    <col min="12048" max="12048" width="5.85546875" customWidth="1"/>
    <col min="12049" max="12049" width="4.85546875" customWidth="1"/>
    <col min="12050" max="12050" width="6.140625" customWidth="1"/>
    <col min="12051" max="12051" width="5.5703125" customWidth="1"/>
    <col min="12289" max="12289" width="4" customWidth="1"/>
    <col min="12290" max="12290" width="48.140625" customWidth="1"/>
    <col min="12291" max="12293" width="13.7109375" customWidth="1"/>
    <col min="12294" max="12294" width="14.5703125" customWidth="1"/>
    <col min="12295" max="12295" width="15.140625" customWidth="1"/>
    <col min="12296" max="12298" width="13.5703125" customWidth="1"/>
    <col min="12299" max="12301" width="14.85546875" bestFit="1" customWidth="1"/>
    <col min="12302" max="12302" width="13.85546875" bestFit="1" customWidth="1"/>
    <col min="12303" max="12303" width="6.28515625" customWidth="1"/>
    <col min="12304" max="12304" width="5.85546875" customWidth="1"/>
    <col min="12305" max="12305" width="4.85546875" customWidth="1"/>
    <col min="12306" max="12306" width="6.140625" customWidth="1"/>
    <col min="12307" max="12307" width="5.5703125" customWidth="1"/>
    <col min="12545" max="12545" width="4" customWidth="1"/>
    <col min="12546" max="12546" width="48.140625" customWidth="1"/>
    <col min="12547" max="12549" width="13.7109375" customWidth="1"/>
    <col min="12550" max="12550" width="14.5703125" customWidth="1"/>
    <col min="12551" max="12551" width="15.140625" customWidth="1"/>
    <col min="12552" max="12554" width="13.5703125" customWidth="1"/>
    <col min="12555" max="12557" width="14.85546875" bestFit="1" customWidth="1"/>
    <col min="12558" max="12558" width="13.85546875" bestFit="1" customWidth="1"/>
    <col min="12559" max="12559" width="6.28515625" customWidth="1"/>
    <col min="12560" max="12560" width="5.85546875" customWidth="1"/>
    <col min="12561" max="12561" width="4.85546875" customWidth="1"/>
    <col min="12562" max="12562" width="6.140625" customWidth="1"/>
    <col min="12563" max="12563" width="5.5703125" customWidth="1"/>
    <col min="12801" max="12801" width="4" customWidth="1"/>
    <col min="12802" max="12802" width="48.140625" customWidth="1"/>
    <col min="12803" max="12805" width="13.7109375" customWidth="1"/>
    <col min="12806" max="12806" width="14.5703125" customWidth="1"/>
    <col min="12807" max="12807" width="15.140625" customWidth="1"/>
    <col min="12808" max="12810" width="13.5703125" customWidth="1"/>
    <col min="12811" max="12813" width="14.85546875" bestFit="1" customWidth="1"/>
    <col min="12814" max="12814" width="13.85546875" bestFit="1" customWidth="1"/>
    <col min="12815" max="12815" width="6.28515625" customWidth="1"/>
    <col min="12816" max="12816" width="5.85546875" customWidth="1"/>
    <col min="12817" max="12817" width="4.85546875" customWidth="1"/>
    <col min="12818" max="12818" width="6.140625" customWidth="1"/>
    <col min="12819" max="12819" width="5.5703125" customWidth="1"/>
    <col min="13057" max="13057" width="4" customWidth="1"/>
    <col min="13058" max="13058" width="48.140625" customWidth="1"/>
    <col min="13059" max="13061" width="13.7109375" customWidth="1"/>
    <col min="13062" max="13062" width="14.5703125" customWidth="1"/>
    <col min="13063" max="13063" width="15.140625" customWidth="1"/>
    <col min="13064" max="13066" width="13.5703125" customWidth="1"/>
    <col min="13067" max="13069" width="14.85546875" bestFit="1" customWidth="1"/>
    <col min="13070" max="13070" width="13.85546875" bestFit="1" customWidth="1"/>
    <col min="13071" max="13071" width="6.28515625" customWidth="1"/>
    <col min="13072" max="13072" width="5.85546875" customWidth="1"/>
    <col min="13073" max="13073" width="4.85546875" customWidth="1"/>
    <col min="13074" max="13074" width="6.140625" customWidth="1"/>
    <col min="13075" max="13075" width="5.5703125" customWidth="1"/>
    <col min="13313" max="13313" width="4" customWidth="1"/>
    <col min="13314" max="13314" width="48.140625" customWidth="1"/>
    <col min="13315" max="13317" width="13.7109375" customWidth="1"/>
    <col min="13318" max="13318" width="14.5703125" customWidth="1"/>
    <col min="13319" max="13319" width="15.140625" customWidth="1"/>
    <col min="13320" max="13322" width="13.5703125" customWidth="1"/>
    <col min="13323" max="13325" width="14.85546875" bestFit="1" customWidth="1"/>
    <col min="13326" max="13326" width="13.85546875" bestFit="1" customWidth="1"/>
    <col min="13327" max="13327" width="6.28515625" customWidth="1"/>
    <col min="13328" max="13328" width="5.85546875" customWidth="1"/>
    <col min="13329" max="13329" width="4.85546875" customWidth="1"/>
    <col min="13330" max="13330" width="6.140625" customWidth="1"/>
    <col min="13331" max="13331" width="5.5703125" customWidth="1"/>
    <col min="13569" max="13569" width="4" customWidth="1"/>
    <col min="13570" max="13570" width="48.140625" customWidth="1"/>
    <col min="13571" max="13573" width="13.7109375" customWidth="1"/>
    <col min="13574" max="13574" width="14.5703125" customWidth="1"/>
    <col min="13575" max="13575" width="15.140625" customWidth="1"/>
    <col min="13576" max="13578" width="13.5703125" customWidth="1"/>
    <col min="13579" max="13581" width="14.85546875" bestFit="1" customWidth="1"/>
    <col min="13582" max="13582" width="13.85546875" bestFit="1" customWidth="1"/>
    <col min="13583" max="13583" width="6.28515625" customWidth="1"/>
    <col min="13584" max="13584" width="5.85546875" customWidth="1"/>
    <col min="13585" max="13585" width="4.85546875" customWidth="1"/>
    <col min="13586" max="13586" width="6.140625" customWidth="1"/>
    <col min="13587" max="13587" width="5.5703125" customWidth="1"/>
    <col min="13825" max="13825" width="4" customWidth="1"/>
    <col min="13826" max="13826" width="48.140625" customWidth="1"/>
    <col min="13827" max="13829" width="13.7109375" customWidth="1"/>
    <col min="13830" max="13830" width="14.5703125" customWidth="1"/>
    <col min="13831" max="13831" width="15.140625" customWidth="1"/>
    <col min="13832" max="13834" width="13.5703125" customWidth="1"/>
    <col min="13835" max="13837" width="14.85546875" bestFit="1" customWidth="1"/>
    <col min="13838" max="13838" width="13.85546875" bestFit="1" customWidth="1"/>
    <col min="13839" max="13839" width="6.28515625" customWidth="1"/>
    <col min="13840" max="13840" width="5.85546875" customWidth="1"/>
    <col min="13841" max="13841" width="4.85546875" customWidth="1"/>
    <col min="13842" max="13842" width="6.140625" customWidth="1"/>
    <col min="13843" max="13843" width="5.5703125" customWidth="1"/>
    <col min="14081" max="14081" width="4" customWidth="1"/>
    <col min="14082" max="14082" width="48.140625" customWidth="1"/>
    <col min="14083" max="14085" width="13.7109375" customWidth="1"/>
    <col min="14086" max="14086" width="14.5703125" customWidth="1"/>
    <col min="14087" max="14087" width="15.140625" customWidth="1"/>
    <col min="14088" max="14090" width="13.5703125" customWidth="1"/>
    <col min="14091" max="14093" width="14.85546875" bestFit="1" customWidth="1"/>
    <col min="14094" max="14094" width="13.85546875" bestFit="1" customWidth="1"/>
    <col min="14095" max="14095" width="6.28515625" customWidth="1"/>
    <col min="14096" max="14096" width="5.85546875" customWidth="1"/>
    <col min="14097" max="14097" width="4.85546875" customWidth="1"/>
    <col min="14098" max="14098" width="6.140625" customWidth="1"/>
    <col min="14099" max="14099" width="5.5703125" customWidth="1"/>
    <col min="14337" max="14337" width="4" customWidth="1"/>
    <col min="14338" max="14338" width="48.140625" customWidth="1"/>
    <col min="14339" max="14341" width="13.7109375" customWidth="1"/>
    <col min="14342" max="14342" width="14.5703125" customWidth="1"/>
    <col min="14343" max="14343" width="15.140625" customWidth="1"/>
    <col min="14344" max="14346" width="13.5703125" customWidth="1"/>
    <col min="14347" max="14349" width="14.85546875" bestFit="1" customWidth="1"/>
    <col min="14350" max="14350" width="13.85546875" bestFit="1" customWidth="1"/>
    <col min="14351" max="14351" width="6.28515625" customWidth="1"/>
    <col min="14352" max="14352" width="5.85546875" customWidth="1"/>
    <col min="14353" max="14353" width="4.85546875" customWidth="1"/>
    <col min="14354" max="14354" width="6.140625" customWidth="1"/>
    <col min="14355" max="14355" width="5.5703125" customWidth="1"/>
    <col min="14593" max="14593" width="4" customWidth="1"/>
    <col min="14594" max="14594" width="48.140625" customWidth="1"/>
    <col min="14595" max="14597" width="13.7109375" customWidth="1"/>
    <col min="14598" max="14598" width="14.5703125" customWidth="1"/>
    <col min="14599" max="14599" width="15.140625" customWidth="1"/>
    <col min="14600" max="14602" width="13.5703125" customWidth="1"/>
    <col min="14603" max="14605" width="14.85546875" bestFit="1" customWidth="1"/>
    <col min="14606" max="14606" width="13.85546875" bestFit="1" customWidth="1"/>
    <col min="14607" max="14607" width="6.28515625" customWidth="1"/>
    <col min="14608" max="14608" width="5.85546875" customWidth="1"/>
    <col min="14609" max="14609" width="4.85546875" customWidth="1"/>
    <col min="14610" max="14610" width="6.140625" customWidth="1"/>
    <col min="14611" max="14611" width="5.5703125" customWidth="1"/>
    <col min="14849" max="14849" width="4" customWidth="1"/>
    <col min="14850" max="14850" width="48.140625" customWidth="1"/>
    <col min="14851" max="14853" width="13.7109375" customWidth="1"/>
    <col min="14854" max="14854" width="14.5703125" customWidth="1"/>
    <col min="14855" max="14855" width="15.140625" customWidth="1"/>
    <col min="14856" max="14858" width="13.5703125" customWidth="1"/>
    <col min="14859" max="14861" width="14.85546875" bestFit="1" customWidth="1"/>
    <col min="14862" max="14862" width="13.85546875" bestFit="1" customWidth="1"/>
    <col min="14863" max="14863" width="6.28515625" customWidth="1"/>
    <col min="14864" max="14864" width="5.85546875" customWidth="1"/>
    <col min="14865" max="14865" width="4.85546875" customWidth="1"/>
    <col min="14866" max="14866" width="6.140625" customWidth="1"/>
    <col min="14867" max="14867" width="5.5703125" customWidth="1"/>
    <col min="15105" max="15105" width="4" customWidth="1"/>
    <col min="15106" max="15106" width="48.140625" customWidth="1"/>
    <col min="15107" max="15109" width="13.7109375" customWidth="1"/>
    <col min="15110" max="15110" width="14.5703125" customWidth="1"/>
    <col min="15111" max="15111" width="15.140625" customWidth="1"/>
    <col min="15112" max="15114" width="13.5703125" customWidth="1"/>
    <col min="15115" max="15117" width="14.85546875" bestFit="1" customWidth="1"/>
    <col min="15118" max="15118" width="13.85546875" bestFit="1" customWidth="1"/>
    <col min="15119" max="15119" width="6.28515625" customWidth="1"/>
    <col min="15120" max="15120" width="5.85546875" customWidth="1"/>
    <col min="15121" max="15121" width="4.85546875" customWidth="1"/>
    <col min="15122" max="15122" width="6.140625" customWidth="1"/>
    <col min="15123" max="15123" width="5.5703125" customWidth="1"/>
    <col min="15361" max="15361" width="4" customWidth="1"/>
    <col min="15362" max="15362" width="48.140625" customWidth="1"/>
    <col min="15363" max="15365" width="13.7109375" customWidth="1"/>
    <col min="15366" max="15366" width="14.5703125" customWidth="1"/>
    <col min="15367" max="15367" width="15.140625" customWidth="1"/>
    <col min="15368" max="15370" width="13.5703125" customWidth="1"/>
    <col min="15371" max="15373" width="14.85546875" bestFit="1" customWidth="1"/>
    <col min="15374" max="15374" width="13.85546875" bestFit="1" customWidth="1"/>
    <col min="15375" max="15375" width="6.28515625" customWidth="1"/>
    <col min="15376" max="15376" width="5.85546875" customWidth="1"/>
    <col min="15377" max="15377" width="4.85546875" customWidth="1"/>
    <col min="15378" max="15378" width="6.140625" customWidth="1"/>
    <col min="15379" max="15379" width="5.5703125" customWidth="1"/>
    <col min="15617" max="15617" width="4" customWidth="1"/>
    <col min="15618" max="15618" width="48.140625" customWidth="1"/>
    <col min="15619" max="15621" width="13.7109375" customWidth="1"/>
    <col min="15622" max="15622" width="14.5703125" customWidth="1"/>
    <col min="15623" max="15623" width="15.140625" customWidth="1"/>
    <col min="15624" max="15626" width="13.5703125" customWidth="1"/>
    <col min="15627" max="15629" width="14.85546875" bestFit="1" customWidth="1"/>
    <col min="15630" max="15630" width="13.85546875" bestFit="1" customWidth="1"/>
    <col min="15631" max="15631" width="6.28515625" customWidth="1"/>
    <col min="15632" max="15632" width="5.85546875" customWidth="1"/>
    <col min="15633" max="15633" width="4.85546875" customWidth="1"/>
    <col min="15634" max="15634" width="6.140625" customWidth="1"/>
    <col min="15635" max="15635" width="5.5703125" customWidth="1"/>
    <col min="15873" max="15873" width="4" customWidth="1"/>
    <col min="15874" max="15874" width="48.140625" customWidth="1"/>
    <col min="15875" max="15877" width="13.7109375" customWidth="1"/>
    <col min="15878" max="15878" width="14.5703125" customWidth="1"/>
    <col min="15879" max="15879" width="15.140625" customWidth="1"/>
    <col min="15880" max="15882" width="13.5703125" customWidth="1"/>
    <col min="15883" max="15885" width="14.85546875" bestFit="1" customWidth="1"/>
    <col min="15886" max="15886" width="13.85546875" bestFit="1" customWidth="1"/>
    <col min="15887" max="15887" width="6.28515625" customWidth="1"/>
    <col min="15888" max="15888" width="5.85546875" customWidth="1"/>
    <col min="15889" max="15889" width="4.85546875" customWidth="1"/>
    <col min="15890" max="15890" width="6.140625" customWidth="1"/>
    <col min="15891" max="15891" width="5.5703125" customWidth="1"/>
    <col min="16129" max="16129" width="4" customWidth="1"/>
    <col min="16130" max="16130" width="48.140625" customWidth="1"/>
    <col min="16131" max="16133" width="13.7109375" customWidth="1"/>
    <col min="16134" max="16134" width="14.5703125" customWidth="1"/>
    <col min="16135" max="16135" width="15.140625" customWidth="1"/>
    <col min="16136" max="16138" width="13.5703125" customWidth="1"/>
    <col min="16139" max="16141" width="14.85546875" bestFit="1" customWidth="1"/>
    <col min="16142" max="16142" width="13.85546875" bestFit="1" customWidth="1"/>
    <col min="16143" max="16143" width="6.28515625" customWidth="1"/>
    <col min="16144" max="16144" width="5.85546875" customWidth="1"/>
    <col min="16145" max="16145" width="4.85546875" customWidth="1"/>
    <col min="16146" max="16146" width="6.140625" customWidth="1"/>
    <col min="16147" max="16147" width="5.5703125" customWidth="1"/>
  </cols>
  <sheetData>
    <row r="7" spans="1:19" ht="15.75" thickBot="1" x14ac:dyDescent="0.3"/>
    <row r="8" spans="1:19" ht="16.5" thickBot="1" x14ac:dyDescent="0.3">
      <c r="B8" s="1" t="s">
        <v>0</v>
      </c>
      <c r="K8" s="328" t="s">
        <v>175</v>
      </c>
      <c r="L8" s="329"/>
    </row>
    <row r="10" spans="1:19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  <c r="K10" s="330"/>
      <c r="L10" s="330"/>
      <c r="M10" s="102"/>
      <c r="N10" s="102"/>
      <c r="O10" s="102"/>
      <c r="P10" s="102"/>
      <c r="Q10" s="102"/>
      <c r="R10" s="102"/>
      <c r="S10" s="102"/>
    </row>
    <row r="11" spans="1:19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331"/>
      <c r="M11" s="102"/>
      <c r="N11" s="102"/>
      <c r="O11" s="102"/>
      <c r="P11" s="102"/>
      <c r="Q11" s="102"/>
      <c r="R11" s="102"/>
      <c r="S11" s="102"/>
    </row>
    <row r="12" spans="1:19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  <c r="K12" s="331"/>
      <c r="L12" s="331"/>
      <c r="M12" s="102"/>
      <c r="N12" s="102"/>
      <c r="O12" s="102"/>
      <c r="P12" s="102"/>
      <c r="Q12" s="102"/>
      <c r="R12" s="102"/>
      <c r="S12" s="102"/>
    </row>
    <row r="13" spans="1:19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</row>
    <row r="14" spans="1:19" ht="15.75" x14ac:dyDescent="0.25">
      <c r="A14" s="334" t="s">
        <v>208</v>
      </c>
      <c r="B14" s="334"/>
      <c r="C14" s="334"/>
      <c r="D14" s="334"/>
      <c r="E14" s="334"/>
      <c r="F14" s="334"/>
      <c r="G14" s="334"/>
      <c r="H14" s="334"/>
      <c r="I14" s="334"/>
      <c r="J14" s="334"/>
      <c r="K14" s="334"/>
      <c r="L14" s="334"/>
      <c r="M14" s="103"/>
      <c r="N14" s="103"/>
      <c r="O14" s="103"/>
      <c r="P14" s="103"/>
      <c r="Q14" s="103"/>
      <c r="R14" s="103"/>
      <c r="S14" s="103"/>
    </row>
    <row r="15" spans="1:19" ht="30.75" customHeight="1" x14ac:dyDescent="0.25">
      <c r="A15" s="293" t="s">
        <v>4</v>
      </c>
      <c r="B15" s="293" t="s">
        <v>140</v>
      </c>
      <c r="C15" s="336" t="s">
        <v>84</v>
      </c>
      <c r="D15" s="336"/>
      <c r="E15" s="336" t="s">
        <v>85</v>
      </c>
      <c r="F15" s="336"/>
      <c r="G15" s="336" t="s">
        <v>86</v>
      </c>
      <c r="H15" s="336"/>
      <c r="I15" s="336" t="s">
        <v>87</v>
      </c>
      <c r="J15" s="336"/>
      <c r="M15" s="284"/>
      <c r="N15" s="315"/>
      <c r="O15" s="315"/>
      <c r="P15" s="315"/>
      <c r="Q15" s="315"/>
      <c r="R15" s="315"/>
      <c r="S15" s="315"/>
    </row>
    <row r="16" spans="1:19" x14ac:dyDescent="0.25">
      <c r="A16" s="298"/>
      <c r="B16" s="169"/>
      <c r="C16" s="298" t="s">
        <v>141</v>
      </c>
      <c r="D16" s="298" t="s">
        <v>142</v>
      </c>
      <c r="E16" s="298" t="s">
        <v>141</v>
      </c>
      <c r="F16" s="298" t="s">
        <v>142</v>
      </c>
      <c r="G16" s="298" t="s">
        <v>141</v>
      </c>
      <c r="H16" s="298" t="s">
        <v>142</v>
      </c>
      <c r="I16" s="298" t="s">
        <v>141</v>
      </c>
      <c r="J16" s="298" t="s">
        <v>142</v>
      </c>
      <c r="M16" s="104"/>
      <c r="N16" s="284"/>
      <c r="O16" s="104"/>
      <c r="P16" s="284"/>
      <c r="Q16" s="104"/>
      <c r="R16" s="284"/>
      <c r="S16" s="104"/>
    </row>
    <row r="17" spans="1:19" x14ac:dyDescent="0.25">
      <c r="A17" s="298"/>
      <c r="B17" s="169" t="s">
        <v>13</v>
      </c>
      <c r="C17" s="298"/>
      <c r="D17" s="298"/>
      <c r="E17" s="298"/>
      <c r="F17" s="298"/>
      <c r="G17" s="298"/>
      <c r="H17" s="298"/>
      <c r="I17" s="298"/>
      <c r="J17" s="298"/>
      <c r="M17" s="104"/>
      <c r="N17" s="284"/>
      <c r="O17" s="104"/>
      <c r="P17" s="284"/>
      <c r="Q17" s="104"/>
      <c r="R17" s="284"/>
      <c r="S17" s="104"/>
    </row>
    <row r="18" spans="1:19" x14ac:dyDescent="0.25">
      <c r="A18" s="295" t="s">
        <v>124</v>
      </c>
      <c r="B18" s="169" t="s">
        <v>143</v>
      </c>
      <c r="C18" s="172">
        <v>3985581.27</v>
      </c>
      <c r="D18" s="172">
        <v>3442190.41</v>
      </c>
      <c r="E18" s="172">
        <v>3985581.27</v>
      </c>
      <c r="F18" s="172">
        <v>3499181.9</v>
      </c>
      <c r="G18" s="14">
        <v>3985581.27</v>
      </c>
      <c r="H18" s="172">
        <v>3551627.27</v>
      </c>
      <c r="I18" s="14">
        <v>3985581.27</v>
      </c>
      <c r="J18" s="172">
        <f>3946986.7-399869.63</f>
        <v>3547117.0700000003</v>
      </c>
      <c r="M18" s="105"/>
      <c r="N18" s="105"/>
      <c r="O18" s="105"/>
      <c r="P18" s="105"/>
      <c r="Q18" s="105"/>
      <c r="R18" s="105"/>
      <c r="S18" s="105"/>
    </row>
    <row r="19" spans="1:19" x14ac:dyDescent="0.25">
      <c r="A19" s="295"/>
      <c r="B19" s="169" t="s">
        <v>148</v>
      </c>
      <c r="C19" s="172">
        <v>0</v>
      </c>
      <c r="D19" s="172">
        <v>0</v>
      </c>
      <c r="E19" s="172">
        <v>0</v>
      </c>
      <c r="F19" s="172">
        <v>0</v>
      </c>
      <c r="G19" s="172"/>
      <c r="H19" s="172"/>
      <c r="I19" s="172">
        <v>0</v>
      </c>
      <c r="J19" s="172"/>
      <c r="M19" s="105"/>
      <c r="N19" s="105"/>
      <c r="O19" s="105"/>
      <c r="P19" s="105"/>
      <c r="Q19" s="105"/>
      <c r="R19" s="105"/>
      <c r="S19" s="105"/>
    </row>
    <row r="20" spans="1:19" x14ac:dyDescent="0.25">
      <c r="A20" s="295"/>
      <c r="B20" s="169" t="s">
        <v>144</v>
      </c>
      <c r="C20" s="172">
        <v>0</v>
      </c>
      <c r="D20" s="172">
        <v>387999.9</v>
      </c>
      <c r="E20" s="172">
        <v>0</v>
      </c>
      <c r="F20" s="172">
        <v>394552.58</v>
      </c>
      <c r="G20" s="172"/>
      <c r="H20" s="172">
        <v>400276.26</v>
      </c>
      <c r="I20" s="172">
        <v>0</v>
      </c>
      <c r="J20" s="172">
        <v>399869.63</v>
      </c>
      <c r="M20" s="105"/>
      <c r="N20" s="105"/>
      <c r="O20" s="105"/>
      <c r="P20" s="105"/>
      <c r="Q20" s="105"/>
      <c r="R20" s="105"/>
      <c r="S20" s="105"/>
    </row>
    <row r="21" spans="1:19" x14ac:dyDescent="0.25">
      <c r="A21" s="295"/>
      <c r="B21" s="169" t="s">
        <v>125</v>
      </c>
      <c r="C21" s="172">
        <f>SUM(C18:C20)</f>
        <v>3985581.27</v>
      </c>
      <c r="D21" s="172">
        <f t="shared" ref="D21:J21" si="0">SUM(D18:D20)</f>
        <v>3830190.31</v>
      </c>
      <c r="E21" s="172">
        <f t="shared" si="0"/>
        <v>3985581.27</v>
      </c>
      <c r="F21" s="172">
        <f t="shared" si="0"/>
        <v>3893734.48</v>
      </c>
      <c r="G21" s="172">
        <f t="shared" si="0"/>
        <v>3985581.27</v>
      </c>
      <c r="H21" s="172">
        <f t="shared" si="0"/>
        <v>3951903.5300000003</v>
      </c>
      <c r="I21" s="172">
        <f t="shared" si="0"/>
        <v>3985581.27</v>
      </c>
      <c r="J21" s="172">
        <f t="shared" si="0"/>
        <v>3946986.7</v>
      </c>
      <c r="M21" s="105"/>
      <c r="N21" s="105"/>
      <c r="O21" s="105"/>
      <c r="P21" s="105"/>
      <c r="Q21" s="105"/>
      <c r="R21" s="105"/>
      <c r="S21" s="105"/>
    </row>
    <row r="22" spans="1:19" x14ac:dyDescent="0.25">
      <c r="A22" s="175"/>
      <c r="B22" s="169"/>
      <c r="C22" s="174"/>
      <c r="D22" s="175"/>
      <c r="E22" s="176"/>
      <c r="F22" s="176"/>
      <c r="G22" s="175"/>
      <c r="H22" s="176"/>
      <c r="I22" s="175"/>
      <c r="J22" s="176"/>
      <c r="M22" s="105"/>
      <c r="N22" s="105"/>
      <c r="O22" s="105"/>
      <c r="P22" s="105"/>
      <c r="Q22" s="105"/>
      <c r="R22" s="105"/>
      <c r="S22" s="105"/>
    </row>
    <row r="23" spans="1:19" x14ac:dyDescent="0.25">
      <c r="A23" s="175"/>
      <c r="B23" s="169" t="s">
        <v>145</v>
      </c>
      <c r="C23" s="172"/>
      <c r="D23" s="172"/>
      <c r="E23" s="172"/>
      <c r="F23" s="172"/>
      <c r="G23" s="172"/>
      <c r="H23" s="172"/>
      <c r="I23" s="172"/>
      <c r="J23" s="172"/>
      <c r="M23" s="105"/>
      <c r="N23" s="105"/>
      <c r="O23" s="105"/>
      <c r="P23" s="105"/>
      <c r="Q23" s="105"/>
      <c r="R23" s="105"/>
      <c r="S23" s="105"/>
    </row>
    <row r="24" spans="1:19" x14ac:dyDescent="0.25">
      <c r="A24" s="296">
        <v>111</v>
      </c>
      <c r="B24" s="181" t="s">
        <v>15</v>
      </c>
      <c r="C24" s="385">
        <v>0</v>
      </c>
      <c r="D24" s="182">
        <v>0</v>
      </c>
      <c r="E24" s="385">
        <v>106000</v>
      </c>
      <c r="F24" s="182">
        <v>96455.75</v>
      </c>
      <c r="G24" s="385">
        <v>106000</v>
      </c>
      <c r="H24" s="182">
        <v>0</v>
      </c>
      <c r="I24" s="182">
        <v>106000</v>
      </c>
      <c r="J24" s="182">
        <v>107590.34</v>
      </c>
      <c r="M24" s="105"/>
      <c r="N24" s="105"/>
      <c r="O24" s="105"/>
      <c r="P24" s="105"/>
      <c r="Q24" s="105"/>
      <c r="R24" s="105"/>
      <c r="S24" s="105"/>
    </row>
    <row r="25" spans="1:19" x14ac:dyDescent="0.25">
      <c r="A25" s="296">
        <v>113</v>
      </c>
      <c r="B25" s="181" t="s">
        <v>146</v>
      </c>
      <c r="C25" s="385">
        <v>0</v>
      </c>
      <c r="D25" s="182">
        <v>0</v>
      </c>
      <c r="E25" s="385">
        <v>11825</v>
      </c>
      <c r="F25" s="182">
        <v>8643.16</v>
      </c>
      <c r="G25" s="385">
        <v>11825</v>
      </c>
      <c r="H25" s="182">
        <v>8638.1</v>
      </c>
      <c r="I25" s="182">
        <v>11825</v>
      </c>
      <c r="J25" s="182">
        <v>8966.74</v>
      </c>
      <c r="M25" s="105"/>
      <c r="N25" s="105"/>
      <c r="O25" s="105"/>
      <c r="P25" s="105"/>
      <c r="Q25" s="105"/>
      <c r="R25" s="105"/>
      <c r="S25" s="105"/>
    </row>
    <row r="26" spans="1:19" x14ac:dyDescent="0.25">
      <c r="A26" s="296">
        <v>122</v>
      </c>
      <c r="B26" s="181" t="s">
        <v>17</v>
      </c>
      <c r="C26" s="385">
        <v>0</v>
      </c>
      <c r="D26" s="182">
        <v>0</v>
      </c>
      <c r="E26" s="385">
        <v>64244.05</v>
      </c>
      <c r="F26" s="182">
        <v>0</v>
      </c>
      <c r="G26" s="385">
        <v>0</v>
      </c>
      <c r="H26" s="182">
        <v>0</v>
      </c>
      <c r="I26" s="182">
        <v>0</v>
      </c>
      <c r="J26" s="182">
        <v>4154.5</v>
      </c>
      <c r="M26" s="105"/>
      <c r="N26" s="105"/>
      <c r="O26" s="105"/>
      <c r="P26" s="105"/>
      <c r="Q26" s="105"/>
      <c r="R26" s="105"/>
      <c r="S26" s="105"/>
    </row>
    <row r="27" spans="1:19" x14ac:dyDescent="0.25">
      <c r="A27" s="296">
        <v>163</v>
      </c>
      <c r="B27" s="181" t="s">
        <v>18</v>
      </c>
      <c r="C27" s="385">
        <v>100000</v>
      </c>
      <c r="D27" s="182">
        <v>0</v>
      </c>
      <c r="E27" s="385">
        <v>0</v>
      </c>
      <c r="F27" s="182">
        <v>0</v>
      </c>
      <c r="G27" s="385">
        <v>304339.74</v>
      </c>
      <c r="H27" s="182">
        <v>0</v>
      </c>
      <c r="I27" s="182">
        <v>0</v>
      </c>
      <c r="J27" s="182">
        <v>19341.5</v>
      </c>
      <c r="M27" s="105"/>
      <c r="N27" s="105"/>
      <c r="O27" s="105"/>
      <c r="P27" s="105"/>
      <c r="Q27" s="105"/>
      <c r="R27" s="105"/>
      <c r="S27" s="105"/>
    </row>
    <row r="28" spans="1:19" x14ac:dyDescent="0.25">
      <c r="A28" s="296">
        <v>169</v>
      </c>
      <c r="B28" s="181" t="s">
        <v>201</v>
      </c>
      <c r="C28" s="385">
        <v>20000</v>
      </c>
      <c r="D28" s="182">
        <v>0</v>
      </c>
      <c r="E28" s="385">
        <v>0</v>
      </c>
      <c r="F28" s="182">
        <v>0</v>
      </c>
      <c r="G28" s="385">
        <v>1680</v>
      </c>
      <c r="H28" s="182">
        <v>0</v>
      </c>
      <c r="I28" s="182">
        <v>0</v>
      </c>
      <c r="J28" s="182">
        <v>1600</v>
      </c>
      <c r="M28" s="105"/>
      <c r="N28" s="105"/>
      <c r="O28" s="105"/>
      <c r="P28" s="105"/>
      <c r="Q28" s="105"/>
      <c r="R28" s="105"/>
      <c r="S28" s="105"/>
    </row>
    <row r="29" spans="1:19" x14ac:dyDescent="0.25">
      <c r="A29" s="296">
        <v>171</v>
      </c>
      <c r="B29" s="181" t="s">
        <v>136</v>
      </c>
      <c r="C29" s="385">
        <v>50000</v>
      </c>
      <c r="D29" s="182">
        <v>0</v>
      </c>
      <c r="E29" s="385">
        <v>0</v>
      </c>
      <c r="F29" s="182">
        <v>0</v>
      </c>
      <c r="G29" s="385">
        <v>7770</v>
      </c>
      <c r="H29" s="182">
        <v>0</v>
      </c>
      <c r="I29" s="182">
        <v>1260</v>
      </c>
      <c r="J29" s="182">
        <v>1300</v>
      </c>
      <c r="M29" s="105"/>
      <c r="N29" s="105"/>
      <c r="O29" s="105"/>
      <c r="P29" s="105"/>
      <c r="Q29" s="105"/>
      <c r="R29" s="105"/>
      <c r="S29" s="105"/>
    </row>
    <row r="30" spans="1:19" x14ac:dyDescent="0.25">
      <c r="A30" s="296">
        <v>174</v>
      </c>
      <c r="B30" s="181" t="s">
        <v>19</v>
      </c>
      <c r="C30" s="385">
        <v>53344.25</v>
      </c>
      <c r="D30" s="182">
        <v>0</v>
      </c>
      <c r="E30" s="385">
        <v>3344.25</v>
      </c>
      <c r="F30" s="182">
        <v>6520</v>
      </c>
      <c r="G30" s="385">
        <v>4761.75</v>
      </c>
      <c r="H30" s="182">
        <v>0</v>
      </c>
      <c r="I30" s="182">
        <v>4761.75</v>
      </c>
      <c r="J30" s="182">
        <v>3260</v>
      </c>
      <c r="M30" s="105"/>
      <c r="N30" s="105"/>
      <c r="O30" s="105"/>
      <c r="P30" s="105"/>
      <c r="Q30" s="105"/>
      <c r="R30" s="105"/>
      <c r="S30" s="105"/>
    </row>
    <row r="31" spans="1:19" x14ac:dyDescent="0.25">
      <c r="A31" s="296">
        <v>197</v>
      </c>
      <c r="B31" s="181" t="s">
        <v>21</v>
      </c>
      <c r="C31" s="385">
        <v>0</v>
      </c>
      <c r="D31" s="182">
        <v>0</v>
      </c>
      <c r="E31" s="385">
        <v>52000</v>
      </c>
      <c r="F31" s="182">
        <v>0</v>
      </c>
      <c r="G31" s="385">
        <v>52000</v>
      </c>
      <c r="H31" s="182">
        <v>52000</v>
      </c>
      <c r="I31" s="182">
        <v>52000</v>
      </c>
      <c r="J31" s="182">
        <v>52000</v>
      </c>
      <c r="M31" s="105"/>
      <c r="N31" s="105"/>
      <c r="O31" s="105"/>
      <c r="P31" s="105"/>
      <c r="Q31" s="105"/>
      <c r="R31" s="105"/>
      <c r="S31" s="105"/>
    </row>
    <row r="32" spans="1:19" x14ac:dyDescent="0.25">
      <c r="A32" s="296">
        <v>199</v>
      </c>
      <c r="B32" s="181" t="s">
        <v>22</v>
      </c>
      <c r="C32" s="385">
        <v>0</v>
      </c>
      <c r="D32" s="182">
        <v>0</v>
      </c>
      <c r="E32" s="385">
        <v>127225.9</v>
      </c>
      <c r="F32" s="182">
        <v>0</v>
      </c>
      <c r="G32" s="385">
        <v>51415.9</v>
      </c>
      <c r="H32" s="182">
        <v>43988.88</v>
      </c>
      <c r="I32" s="182">
        <v>51415.9</v>
      </c>
      <c r="J32" s="182">
        <v>86010.21</v>
      </c>
      <c r="M32" s="105"/>
      <c r="N32" s="105"/>
      <c r="O32" s="105"/>
      <c r="P32" s="105"/>
      <c r="Q32" s="105"/>
      <c r="R32" s="105"/>
      <c r="S32" s="105"/>
    </row>
    <row r="33" spans="1:19" x14ac:dyDescent="0.25">
      <c r="A33" s="296">
        <v>243</v>
      </c>
      <c r="B33" s="134" t="s">
        <v>49</v>
      </c>
      <c r="C33" s="385">
        <v>0</v>
      </c>
      <c r="D33" s="182">
        <v>0</v>
      </c>
      <c r="E33" s="385">
        <v>77602.259999999995</v>
      </c>
      <c r="F33" s="182">
        <v>0</v>
      </c>
      <c r="G33" s="385">
        <v>0</v>
      </c>
      <c r="H33" s="182">
        <v>112506.6</v>
      </c>
      <c r="I33" s="182">
        <v>0</v>
      </c>
      <c r="J33" s="182">
        <v>0</v>
      </c>
      <c r="M33" s="105"/>
      <c r="N33" s="105"/>
      <c r="O33" s="105"/>
      <c r="P33" s="105"/>
      <c r="Q33" s="105"/>
      <c r="R33" s="105"/>
      <c r="S33" s="105"/>
    </row>
    <row r="34" spans="1:19" x14ac:dyDescent="0.25">
      <c r="A34" s="296">
        <v>261</v>
      </c>
      <c r="B34" s="181" t="s">
        <v>27</v>
      </c>
      <c r="C34" s="385">
        <v>0</v>
      </c>
      <c r="D34" s="182">
        <v>0</v>
      </c>
      <c r="E34" s="385">
        <v>812953.74</v>
      </c>
      <c r="F34" s="182">
        <v>0</v>
      </c>
      <c r="G34" s="385">
        <v>0</v>
      </c>
      <c r="H34" s="182">
        <v>105279.67999999999</v>
      </c>
      <c r="I34" s="182">
        <v>0</v>
      </c>
      <c r="J34" s="182">
        <v>71517.990000000005</v>
      </c>
      <c r="M34" s="105"/>
      <c r="N34" s="105"/>
      <c r="O34" s="105"/>
      <c r="P34" s="105"/>
      <c r="Q34" s="105"/>
      <c r="R34" s="105"/>
      <c r="S34" s="105"/>
    </row>
    <row r="35" spans="1:19" x14ac:dyDescent="0.25">
      <c r="A35" s="296">
        <v>262</v>
      </c>
      <c r="B35" s="181" t="s">
        <v>28</v>
      </c>
      <c r="C35" s="385">
        <v>17000</v>
      </c>
      <c r="D35" s="182">
        <v>0</v>
      </c>
      <c r="E35" s="385">
        <v>0</v>
      </c>
      <c r="F35" s="182">
        <v>13195</v>
      </c>
      <c r="G35" s="385">
        <v>0</v>
      </c>
      <c r="H35" s="182">
        <v>0</v>
      </c>
      <c r="I35" s="182">
        <v>0</v>
      </c>
      <c r="J35" s="182">
        <v>0</v>
      </c>
      <c r="M35" s="105"/>
      <c r="N35" s="105"/>
      <c r="O35" s="105"/>
      <c r="P35" s="105"/>
      <c r="Q35" s="105"/>
      <c r="R35" s="105"/>
      <c r="S35" s="105"/>
    </row>
    <row r="36" spans="1:19" x14ac:dyDescent="0.25">
      <c r="A36" s="296">
        <v>266</v>
      </c>
      <c r="B36" s="181" t="s">
        <v>29</v>
      </c>
      <c r="C36" s="385">
        <v>0</v>
      </c>
      <c r="D36" s="182">
        <v>0</v>
      </c>
      <c r="E36" s="385">
        <v>278984.82</v>
      </c>
      <c r="F36" s="182">
        <v>0</v>
      </c>
      <c r="G36" s="385">
        <v>0</v>
      </c>
      <c r="H36" s="182">
        <v>0</v>
      </c>
      <c r="I36" s="182">
        <v>0</v>
      </c>
      <c r="J36" s="182">
        <v>117725.5</v>
      </c>
      <c r="M36" s="105"/>
      <c r="N36" s="105"/>
      <c r="O36" s="105"/>
      <c r="P36" s="105"/>
      <c r="Q36" s="105"/>
      <c r="R36" s="105"/>
      <c r="S36" s="105"/>
    </row>
    <row r="37" spans="1:19" x14ac:dyDescent="0.25">
      <c r="A37" s="296">
        <v>267</v>
      </c>
      <c r="B37" s="181" t="s">
        <v>30</v>
      </c>
      <c r="C37" s="385">
        <v>180000</v>
      </c>
      <c r="D37" s="182">
        <v>0</v>
      </c>
      <c r="E37" s="385">
        <v>0</v>
      </c>
      <c r="F37" s="182">
        <v>0</v>
      </c>
      <c r="G37" s="385">
        <v>0</v>
      </c>
      <c r="H37" s="182">
        <v>0</v>
      </c>
      <c r="I37" s="182">
        <v>0</v>
      </c>
      <c r="J37" s="182">
        <v>0</v>
      </c>
      <c r="M37" s="105"/>
      <c r="N37" s="105"/>
      <c r="O37" s="105"/>
      <c r="P37" s="105"/>
      <c r="Q37" s="105"/>
      <c r="R37" s="105"/>
      <c r="S37" s="105"/>
    </row>
    <row r="38" spans="1:19" x14ac:dyDescent="0.25">
      <c r="A38" s="296">
        <v>268</v>
      </c>
      <c r="B38" s="181" t="s">
        <v>31</v>
      </c>
      <c r="C38" s="385">
        <v>0</v>
      </c>
      <c r="D38" s="182">
        <v>0</v>
      </c>
      <c r="E38" s="385">
        <v>80808</v>
      </c>
      <c r="F38" s="182">
        <v>0</v>
      </c>
      <c r="G38" s="385">
        <v>0</v>
      </c>
      <c r="H38" s="182">
        <v>0</v>
      </c>
      <c r="I38" s="182">
        <v>0</v>
      </c>
      <c r="J38" s="182">
        <v>22102</v>
      </c>
      <c r="M38" s="105"/>
      <c r="N38" s="105"/>
      <c r="O38" s="105"/>
      <c r="P38" s="105"/>
      <c r="Q38" s="105"/>
      <c r="R38" s="105"/>
      <c r="S38" s="105"/>
    </row>
    <row r="39" spans="1:19" x14ac:dyDescent="0.25">
      <c r="A39" s="296">
        <v>269</v>
      </c>
      <c r="B39" s="181" t="s">
        <v>32</v>
      </c>
      <c r="C39" s="385">
        <v>10000</v>
      </c>
      <c r="D39" s="182">
        <v>0</v>
      </c>
      <c r="E39" s="385">
        <v>0</v>
      </c>
      <c r="F39" s="182">
        <v>0</v>
      </c>
      <c r="G39" s="385">
        <v>0</v>
      </c>
      <c r="H39" s="182">
        <v>0</v>
      </c>
      <c r="I39" s="182">
        <v>0</v>
      </c>
      <c r="J39" s="182">
        <v>0</v>
      </c>
      <c r="M39" s="105"/>
      <c r="N39" s="105"/>
      <c r="O39" s="105"/>
      <c r="P39" s="105"/>
      <c r="Q39" s="105"/>
      <c r="R39" s="105"/>
      <c r="S39" s="105"/>
    </row>
    <row r="40" spans="1:19" x14ac:dyDescent="0.25">
      <c r="A40" s="296">
        <v>292</v>
      </c>
      <c r="B40" s="181" t="s">
        <v>34</v>
      </c>
      <c r="C40" s="385">
        <v>0</v>
      </c>
      <c r="D40" s="182">
        <v>0</v>
      </c>
      <c r="E40" s="385">
        <v>84929.9</v>
      </c>
      <c r="F40" s="182">
        <v>0</v>
      </c>
      <c r="G40" s="385">
        <v>0</v>
      </c>
      <c r="H40" s="182">
        <v>8370</v>
      </c>
      <c r="I40" s="182">
        <v>0</v>
      </c>
      <c r="J40" s="182">
        <v>0</v>
      </c>
      <c r="M40" s="105"/>
      <c r="N40" s="105"/>
      <c r="O40" s="105"/>
      <c r="P40" s="105"/>
      <c r="Q40" s="105"/>
      <c r="R40" s="105"/>
      <c r="S40" s="105"/>
    </row>
    <row r="41" spans="1:19" x14ac:dyDescent="0.25">
      <c r="A41" s="296">
        <v>295</v>
      </c>
      <c r="B41" s="181" t="s">
        <v>35</v>
      </c>
      <c r="C41" s="385">
        <v>0</v>
      </c>
      <c r="D41" s="182">
        <v>0</v>
      </c>
      <c r="E41" s="385">
        <v>1891457.27</v>
      </c>
      <c r="F41" s="182">
        <v>0</v>
      </c>
      <c r="G41" s="385">
        <v>0</v>
      </c>
      <c r="H41" s="182">
        <v>1548399.28</v>
      </c>
      <c r="I41" s="182">
        <v>0</v>
      </c>
      <c r="J41" s="182">
        <v>735896.16</v>
      </c>
      <c r="M41" s="105"/>
      <c r="N41" s="105"/>
      <c r="O41" s="105"/>
      <c r="P41" s="105"/>
      <c r="Q41" s="105"/>
      <c r="R41" s="105"/>
      <c r="S41" s="105"/>
    </row>
    <row r="42" spans="1:19" x14ac:dyDescent="0.25">
      <c r="A42" s="296">
        <v>297</v>
      </c>
      <c r="B42" s="181" t="s">
        <v>36</v>
      </c>
      <c r="C42" s="385">
        <v>35000</v>
      </c>
      <c r="D42" s="182">
        <v>0</v>
      </c>
      <c r="E42" s="385">
        <v>6790.38</v>
      </c>
      <c r="F42" s="182">
        <v>0</v>
      </c>
      <c r="G42" s="385">
        <v>0</v>
      </c>
      <c r="H42" s="182">
        <v>0</v>
      </c>
      <c r="I42" s="182">
        <v>0</v>
      </c>
      <c r="J42" s="182">
        <v>4088.8</v>
      </c>
      <c r="M42" s="105"/>
      <c r="N42" s="105"/>
      <c r="O42" s="105"/>
      <c r="P42" s="105"/>
      <c r="Q42" s="105"/>
      <c r="R42" s="105"/>
      <c r="S42" s="105"/>
    </row>
    <row r="43" spans="1:19" x14ac:dyDescent="0.25">
      <c r="A43" s="296">
        <v>298</v>
      </c>
      <c r="B43" s="181" t="s">
        <v>37</v>
      </c>
      <c r="C43" s="385">
        <v>400000</v>
      </c>
      <c r="D43" s="182">
        <v>0</v>
      </c>
      <c r="E43" s="385">
        <v>0</v>
      </c>
      <c r="F43" s="182">
        <v>7275.01</v>
      </c>
      <c r="G43" s="385">
        <v>0</v>
      </c>
      <c r="H43" s="182">
        <v>0</v>
      </c>
      <c r="I43" s="182">
        <v>0</v>
      </c>
      <c r="J43" s="182">
        <v>32300.799999999999</v>
      </c>
      <c r="M43" s="105"/>
      <c r="N43" s="105"/>
      <c r="O43" s="105"/>
      <c r="P43" s="105"/>
      <c r="Q43" s="105"/>
      <c r="R43" s="105"/>
      <c r="S43" s="105"/>
    </row>
    <row r="44" spans="1:19" x14ac:dyDescent="0.25">
      <c r="A44" s="296">
        <v>299</v>
      </c>
      <c r="B44" s="181" t="s">
        <v>38</v>
      </c>
      <c r="C44" s="385">
        <v>300000</v>
      </c>
      <c r="D44" s="182">
        <v>0</v>
      </c>
      <c r="E44" s="385">
        <v>0</v>
      </c>
      <c r="F44" s="182">
        <v>4798</v>
      </c>
      <c r="G44" s="385">
        <v>0</v>
      </c>
      <c r="H44" s="182">
        <v>0</v>
      </c>
      <c r="I44" s="182">
        <v>0</v>
      </c>
      <c r="J44" s="182">
        <v>0</v>
      </c>
      <c r="M44" s="105"/>
      <c r="N44" s="105"/>
      <c r="O44" s="105"/>
      <c r="P44" s="105"/>
      <c r="Q44" s="105"/>
      <c r="R44" s="105"/>
      <c r="S44" s="105"/>
    </row>
    <row r="45" spans="1:19" x14ac:dyDescent="0.25">
      <c r="A45" s="296">
        <v>323</v>
      </c>
      <c r="B45" s="181" t="s">
        <v>139</v>
      </c>
      <c r="C45" s="385">
        <v>0</v>
      </c>
      <c r="D45" s="182">
        <v>0</v>
      </c>
      <c r="E45" s="385">
        <v>0</v>
      </c>
      <c r="F45" s="182">
        <v>0</v>
      </c>
      <c r="G45" s="385">
        <v>0</v>
      </c>
      <c r="H45" s="182">
        <v>0</v>
      </c>
      <c r="I45" s="182">
        <v>0</v>
      </c>
      <c r="J45" s="182">
        <v>0</v>
      </c>
      <c r="M45" s="105"/>
      <c r="N45" s="105"/>
      <c r="O45" s="105"/>
      <c r="P45" s="105"/>
      <c r="Q45" s="105"/>
      <c r="R45" s="105"/>
      <c r="S45" s="105"/>
    </row>
    <row r="46" spans="1:19" x14ac:dyDescent="0.25">
      <c r="A46" s="296"/>
      <c r="B46" s="297" t="s">
        <v>147</v>
      </c>
      <c r="C46" s="172">
        <f t="shared" ref="C46:J46" si="1">SUM(C24:C45)</f>
        <v>1165344.25</v>
      </c>
      <c r="D46" s="172">
        <f t="shared" si="1"/>
        <v>0</v>
      </c>
      <c r="E46" s="172">
        <f t="shared" si="1"/>
        <v>3598165.57</v>
      </c>
      <c r="F46" s="172">
        <f t="shared" si="1"/>
        <v>136886.92000000001</v>
      </c>
      <c r="G46" s="172">
        <f t="shared" si="1"/>
        <v>539792.39</v>
      </c>
      <c r="H46" s="172">
        <f t="shared" si="1"/>
        <v>1879182.54</v>
      </c>
      <c r="I46" s="172">
        <f t="shared" si="1"/>
        <v>227262.65</v>
      </c>
      <c r="J46" s="172">
        <f t="shared" si="1"/>
        <v>1267854.54</v>
      </c>
      <c r="M46" s="105"/>
      <c r="N46" s="105"/>
      <c r="O46" s="105"/>
      <c r="P46" s="105"/>
      <c r="Q46" s="105"/>
      <c r="R46" s="105"/>
      <c r="S46" s="105"/>
    </row>
    <row r="47" spans="1:19" x14ac:dyDescent="0.25">
      <c r="A47" s="175"/>
      <c r="B47" s="297" t="s">
        <v>52</v>
      </c>
      <c r="C47" s="172">
        <f t="shared" ref="C47:J47" si="2">+C46+C21</f>
        <v>5150925.5199999996</v>
      </c>
      <c r="D47" s="172">
        <f t="shared" si="2"/>
        <v>3830190.31</v>
      </c>
      <c r="E47" s="172">
        <f t="shared" si="2"/>
        <v>7583746.8399999999</v>
      </c>
      <c r="F47" s="172">
        <f t="shared" si="2"/>
        <v>4030621.4</v>
      </c>
      <c r="G47" s="172">
        <f t="shared" si="2"/>
        <v>4525373.66</v>
      </c>
      <c r="H47" s="172">
        <f t="shared" si="2"/>
        <v>5831086.0700000003</v>
      </c>
      <c r="I47" s="172">
        <f t="shared" si="2"/>
        <v>4212843.92</v>
      </c>
      <c r="J47" s="172">
        <f t="shared" si="2"/>
        <v>5214841.24</v>
      </c>
    </row>
    <row r="48" spans="1:19" x14ac:dyDescent="0.25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</row>
    <row r="49" spans="1:12" x14ac:dyDescent="0.25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</row>
    <row r="50" spans="1:12" x14ac:dyDescent="0.25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</row>
    <row r="51" spans="1:12" x14ac:dyDescent="0.25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</row>
    <row r="52" spans="1:12" x14ac:dyDescent="0.25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</row>
    <row r="53" spans="1:12" ht="16.5" hidden="1" customHeight="1" x14ac:dyDescent="0.25">
      <c r="A53" s="334" t="s">
        <v>209</v>
      </c>
      <c r="B53" s="334"/>
      <c r="C53" s="334"/>
      <c r="D53" s="334"/>
      <c r="E53" s="334"/>
      <c r="F53" s="334"/>
      <c r="G53" s="334"/>
      <c r="H53" s="334"/>
      <c r="I53" s="334"/>
      <c r="J53" s="334"/>
      <c r="K53" s="334"/>
      <c r="L53" s="334"/>
    </row>
    <row r="54" spans="1:12" ht="16.5" hidden="1" customHeight="1" x14ac:dyDescent="0.25">
      <c r="A54" s="298" t="s">
        <v>4</v>
      </c>
      <c r="B54" s="298" t="str">
        <f>+B15</f>
        <v>CATEGORIA DEL GASTO DE FUNCIONAMIENTO</v>
      </c>
      <c r="C54" s="335" t="s">
        <v>93</v>
      </c>
      <c r="D54" s="335"/>
      <c r="E54" s="335" t="s">
        <v>94</v>
      </c>
      <c r="F54" s="335"/>
      <c r="G54" s="335" t="s">
        <v>63</v>
      </c>
      <c r="H54" s="335"/>
      <c r="I54" s="335" t="s">
        <v>64</v>
      </c>
      <c r="J54" s="335"/>
    </row>
    <row r="55" spans="1:12" ht="15.75" hidden="1" customHeight="1" x14ac:dyDescent="0.25">
      <c r="A55" s="298"/>
      <c r="B55" s="169"/>
      <c r="C55" s="298" t="s">
        <v>141</v>
      </c>
      <c r="D55" s="298" t="s">
        <v>142</v>
      </c>
      <c r="E55" s="298" t="s">
        <v>141</v>
      </c>
      <c r="F55" s="298" t="s">
        <v>142</v>
      </c>
      <c r="G55" s="298" t="s">
        <v>141</v>
      </c>
      <c r="H55" s="298" t="s">
        <v>142</v>
      </c>
      <c r="I55" s="298" t="s">
        <v>141</v>
      </c>
      <c r="J55" s="298" t="s">
        <v>142</v>
      </c>
    </row>
    <row r="56" spans="1:12" ht="15.75" hidden="1" customHeight="1" x14ac:dyDescent="0.25">
      <c r="A56" s="295" t="s">
        <v>124</v>
      </c>
      <c r="B56" s="169" t="s">
        <v>13</v>
      </c>
      <c r="C56" s="172"/>
      <c r="D56" s="172"/>
      <c r="E56" s="172"/>
      <c r="F56" s="172"/>
      <c r="G56" s="172"/>
      <c r="H56" s="172"/>
      <c r="I56" s="172"/>
      <c r="J56" s="172"/>
    </row>
    <row r="57" spans="1:12" ht="15.75" hidden="1" customHeight="1" x14ac:dyDescent="0.25">
      <c r="A57" s="295"/>
      <c r="B57" s="169" t="s">
        <v>143</v>
      </c>
      <c r="C57" s="172"/>
      <c r="D57" s="172"/>
      <c r="E57" s="172"/>
      <c r="F57" s="172"/>
      <c r="G57" s="172"/>
      <c r="H57" s="172"/>
      <c r="I57" s="172"/>
      <c r="J57" s="172"/>
    </row>
    <row r="58" spans="1:12" ht="15.75" hidden="1" customHeight="1" x14ac:dyDescent="0.25">
      <c r="A58" s="295"/>
      <c r="B58" s="169" t="s">
        <v>148</v>
      </c>
      <c r="C58" s="172"/>
      <c r="D58" s="172"/>
      <c r="E58" s="172"/>
      <c r="F58" s="172"/>
      <c r="G58" s="172"/>
      <c r="H58" s="172"/>
      <c r="I58" s="172"/>
      <c r="J58" s="172"/>
    </row>
    <row r="59" spans="1:12" ht="15.75" hidden="1" customHeight="1" x14ac:dyDescent="0.25">
      <c r="A59" s="295"/>
      <c r="B59" s="169" t="s">
        <v>144</v>
      </c>
      <c r="C59" s="172"/>
      <c r="D59" s="172"/>
      <c r="E59" s="172"/>
      <c r="F59" s="172"/>
      <c r="G59" s="172"/>
      <c r="H59" s="172"/>
      <c r="I59" s="172"/>
      <c r="J59" s="172"/>
    </row>
    <row r="60" spans="1:12" ht="15.75" hidden="1" customHeight="1" x14ac:dyDescent="0.25">
      <c r="A60" s="295"/>
      <c r="B60" s="169" t="s">
        <v>125</v>
      </c>
      <c r="C60" s="172">
        <f>SUM(C57:C59)</f>
        <v>0</v>
      </c>
      <c r="D60" s="172">
        <f t="shared" ref="D60:J60" si="3">SUM(D57:D59)</f>
        <v>0</v>
      </c>
      <c r="E60" s="172">
        <f t="shared" si="3"/>
        <v>0</v>
      </c>
      <c r="F60" s="172">
        <f t="shared" si="3"/>
        <v>0</v>
      </c>
      <c r="G60" s="172">
        <f t="shared" si="3"/>
        <v>0</v>
      </c>
      <c r="H60" s="172">
        <f t="shared" si="3"/>
        <v>0</v>
      </c>
      <c r="I60" s="172">
        <f t="shared" si="3"/>
        <v>0</v>
      </c>
      <c r="J60" s="172">
        <f t="shared" si="3"/>
        <v>0</v>
      </c>
    </row>
    <row r="61" spans="1:12" ht="15.75" hidden="1" customHeight="1" x14ac:dyDescent="0.25">
      <c r="A61" s="175"/>
      <c r="B61" s="169"/>
      <c r="C61" s="175"/>
      <c r="D61" s="175"/>
      <c r="E61" s="175"/>
      <c r="F61" s="176"/>
      <c r="G61" s="176"/>
      <c r="H61" s="176"/>
      <c r="I61" s="176"/>
      <c r="J61" s="176"/>
    </row>
    <row r="62" spans="1:12" ht="15.75" hidden="1" customHeight="1" x14ac:dyDescent="0.25">
      <c r="A62" s="175"/>
      <c r="B62" s="169" t="s">
        <v>145</v>
      </c>
      <c r="C62" s="172"/>
      <c r="D62" s="172"/>
      <c r="E62" s="172"/>
      <c r="F62" s="172"/>
      <c r="G62" s="172"/>
      <c r="H62" s="172"/>
      <c r="I62" s="172"/>
      <c r="J62" s="172"/>
    </row>
    <row r="63" spans="1:12" ht="15" hidden="1" customHeight="1" x14ac:dyDescent="0.25">
      <c r="A63" s="296">
        <v>111</v>
      </c>
      <c r="B63" s="181" t="s">
        <v>15</v>
      </c>
      <c r="C63" s="182"/>
      <c r="D63" s="182"/>
      <c r="E63" s="182"/>
      <c r="F63" s="182"/>
      <c r="G63" s="182"/>
      <c r="H63" s="182"/>
      <c r="I63" s="182"/>
      <c r="J63" s="182"/>
    </row>
    <row r="64" spans="1:12" ht="15" hidden="1" customHeight="1" x14ac:dyDescent="0.25">
      <c r="A64" s="296">
        <v>113</v>
      </c>
      <c r="B64" s="181" t="s">
        <v>146</v>
      </c>
      <c r="C64" s="182"/>
      <c r="D64" s="182"/>
      <c r="E64" s="182"/>
      <c r="F64" s="182"/>
      <c r="G64" s="182"/>
      <c r="H64" s="182"/>
      <c r="I64" s="182"/>
      <c r="J64" s="182"/>
    </row>
    <row r="65" spans="1:10" ht="15" hidden="1" customHeight="1" x14ac:dyDescent="0.25">
      <c r="A65" s="296">
        <v>122</v>
      </c>
      <c r="B65" s="181" t="s">
        <v>17</v>
      </c>
      <c r="C65" s="182"/>
      <c r="D65" s="182"/>
      <c r="E65" s="182"/>
      <c r="F65" s="182"/>
      <c r="G65" s="182"/>
      <c r="H65" s="182"/>
      <c r="I65" s="182"/>
      <c r="J65" s="182"/>
    </row>
    <row r="66" spans="1:10" ht="15" hidden="1" customHeight="1" x14ac:dyDescent="0.25">
      <c r="A66" s="296">
        <v>163</v>
      </c>
      <c r="B66" s="181" t="s">
        <v>18</v>
      </c>
      <c r="C66" s="182"/>
      <c r="D66" s="182"/>
      <c r="E66" s="182"/>
      <c r="F66" s="182"/>
      <c r="G66" s="182"/>
      <c r="H66" s="182"/>
      <c r="I66" s="182"/>
      <c r="J66" s="182"/>
    </row>
    <row r="67" spans="1:10" ht="15" hidden="1" customHeight="1" x14ac:dyDescent="0.25">
      <c r="A67" s="296">
        <v>169</v>
      </c>
      <c r="B67" s="181" t="s">
        <v>194</v>
      </c>
      <c r="C67" s="182"/>
      <c r="D67" s="182"/>
      <c r="E67" s="182"/>
      <c r="F67" s="182"/>
      <c r="G67" s="182"/>
      <c r="H67" s="182"/>
      <c r="I67" s="182"/>
      <c r="J67" s="182"/>
    </row>
    <row r="68" spans="1:10" ht="15" hidden="1" customHeight="1" x14ac:dyDescent="0.25">
      <c r="A68" s="296">
        <v>171</v>
      </c>
      <c r="B68" s="181" t="s">
        <v>136</v>
      </c>
      <c r="C68" s="182"/>
      <c r="D68" s="182"/>
      <c r="E68" s="182"/>
      <c r="F68" s="182"/>
      <c r="G68" s="182"/>
      <c r="H68" s="182"/>
      <c r="I68" s="182"/>
      <c r="J68" s="182"/>
    </row>
    <row r="69" spans="1:10" ht="15" hidden="1" customHeight="1" x14ac:dyDescent="0.25">
      <c r="A69" s="296">
        <v>174</v>
      </c>
      <c r="B69" s="181" t="s">
        <v>19</v>
      </c>
      <c r="C69" s="182"/>
      <c r="D69" s="182"/>
      <c r="E69" s="182"/>
      <c r="F69" s="182"/>
      <c r="G69" s="182"/>
      <c r="H69" s="182"/>
      <c r="I69" s="182"/>
      <c r="J69" s="182"/>
    </row>
    <row r="70" spans="1:10" ht="15" hidden="1" customHeight="1" x14ac:dyDescent="0.25">
      <c r="A70" s="296">
        <v>197</v>
      </c>
      <c r="B70" s="181" t="s">
        <v>21</v>
      </c>
      <c r="C70" s="182"/>
      <c r="D70" s="182"/>
      <c r="E70" s="182"/>
      <c r="F70" s="182"/>
      <c r="G70" s="182"/>
      <c r="H70" s="182"/>
      <c r="I70" s="182"/>
      <c r="J70" s="182"/>
    </row>
    <row r="71" spans="1:10" ht="15" hidden="1" customHeight="1" x14ac:dyDescent="0.25">
      <c r="A71" s="296">
        <v>199</v>
      </c>
      <c r="B71" s="181" t="s">
        <v>22</v>
      </c>
      <c r="C71" s="182"/>
      <c r="D71" s="182"/>
      <c r="E71" s="182"/>
      <c r="F71" s="182"/>
      <c r="G71" s="182"/>
      <c r="H71" s="182"/>
      <c r="I71" s="182"/>
      <c r="J71" s="182"/>
    </row>
    <row r="72" spans="1:10" ht="15" hidden="1" customHeight="1" x14ac:dyDescent="0.25">
      <c r="A72" s="296">
        <v>243</v>
      </c>
      <c r="B72" s="134" t="s">
        <v>49</v>
      </c>
      <c r="C72" s="182"/>
      <c r="D72" s="182"/>
      <c r="E72" s="182"/>
      <c r="F72" s="182"/>
      <c r="G72" s="182"/>
      <c r="H72" s="182"/>
      <c r="I72" s="182"/>
      <c r="J72" s="182"/>
    </row>
    <row r="73" spans="1:10" ht="15" hidden="1" customHeight="1" x14ac:dyDescent="0.25">
      <c r="A73" s="296">
        <v>261</v>
      </c>
      <c r="B73" s="181" t="s">
        <v>27</v>
      </c>
      <c r="C73" s="182"/>
      <c r="D73" s="182"/>
      <c r="E73" s="182"/>
      <c r="F73" s="182"/>
      <c r="G73" s="182"/>
      <c r="H73" s="182"/>
      <c r="I73" s="182"/>
      <c r="J73" s="182"/>
    </row>
    <row r="74" spans="1:10" ht="15" hidden="1" customHeight="1" x14ac:dyDescent="0.25">
      <c r="A74" s="296">
        <v>262</v>
      </c>
      <c r="B74" s="181" t="s">
        <v>28</v>
      </c>
      <c r="C74" s="182"/>
      <c r="D74" s="182"/>
      <c r="E74" s="182"/>
      <c r="F74" s="182"/>
      <c r="G74" s="182"/>
      <c r="H74" s="182"/>
      <c r="I74" s="182"/>
      <c r="J74" s="182"/>
    </row>
    <row r="75" spans="1:10" ht="15" hidden="1" customHeight="1" x14ac:dyDescent="0.25">
      <c r="A75" s="296">
        <v>266</v>
      </c>
      <c r="B75" s="181" t="s">
        <v>29</v>
      </c>
      <c r="C75" s="182"/>
      <c r="D75" s="182"/>
      <c r="E75" s="182"/>
      <c r="F75" s="182"/>
      <c r="G75" s="182"/>
      <c r="H75" s="182"/>
      <c r="I75" s="182"/>
      <c r="J75" s="182"/>
    </row>
    <row r="76" spans="1:10" ht="15" hidden="1" customHeight="1" x14ac:dyDescent="0.25">
      <c r="A76" s="296">
        <v>267</v>
      </c>
      <c r="B76" s="181" t="s">
        <v>30</v>
      </c>
      <c r="C76" s="182"/>
      <c r="D76" s="182"/>
      <c r="E76" s="182"/>
      <c r="F76" s="182"/>
      <c r="G76" s="182"/>
      <c r="H76" s="182"/>
      <c r="I76" s="182"/>
      <c r="J76" s="182"/>
    </row>
    <row r="77" spans="1:10" ht="15" hidden="1" customHeight="1" x14ac:dyDescent="0.25">
      <c r="A77" s="296">
        <v>268</v>
      </c>
      <c r="B77" s="181" t="s">
        <v>31</v>
      </c>
      <c r="C77" s="182"/>
      <c r="D77" s="182"/>
      <c r="E77" s="182"/>
      <c r="F77" s="182"/>
      <c r="G77" s="182"/>
      <c r="H77" s="182"/>
      <c r="I77" s="182"/>
      <c r="J77" s="182"/>
    </row>
    <row r="78" spans="1:10" ht="15" hidden="1" customHeight="1" x14ac:dyDescent="0.25">
      <c r="A78" s="296">
        <v>269</v>
      </c>
      <c r="B78" s="181" t="s">
        <v>32</v>
      </c>
      <c r="C78" s="182"/>
      <c r="D78" s="182"/>
      <c r="E78" s="182"/>
      <c r="F78" s="182"/>
      <c r="G78" s="182"/>
      <c r="H78" s="182"/>
      <c r="I78" s="182"/>
      <c r="J78" s="182"/>
    </row>
    <row r="79" spans="1:10" ht="15" hidden="1" customHeight="1" x14ac:dyDescent="0.25">
      <c r="A79" s="296">
        <v>292</v>
      </c>
      <c r="B79" s="181" t="s">
        <v>34</v>
      </c>
      <c r="C79" s="182"/>
      <c r="D79" s="182"/>
      <c r="E79" s="182"/>
      <c r="F79" s="182"/>
      <c r="G79" s="182"/>
      <c r="H79" s="182"/>
      <c r="I79" s="182"/>
      <c r="J79" s="182"/>
    </row>
    <row r="80" spans="1:10" ht="15" hidden="1" customHeight="1" x14ac:dyDescent="0.25">
      <c r="A80" s="296">
        <v>295</v>
      </c>
      <c r="B80" s="181" t="s">
        <v>35</v>
      </c>
      <c r="C80" s="182"/>
      <c r="D80" s="182"/>
      <c r="E80" s="182"/>
      <c r="F80" s="182"/>
      <c r="G80" s="182"/>
      <c r="H80" s="182"/>
      <c r="I80" s="182"/>
      <c r="J80" s="182"/>
    </row>
    <row r="81" spans="1:12" ht="15" hidden="1" customHeight="1" x14ac:dyDescent="0.25">
      <c r="A81" s="296">
        <v>297</v>
      </c>
      <c r="B81" s="181" t="s">
        <v>36</v>
      </c>
      <c r="C81" s="182"/>
      <c r="D81" s="182"/>
      <c r="E81" s="182"/>
      <c r="F81" s="182"/>
      <c r="G81" s="182"/>
      <c r="H81" s="182"/>
      <c r="I81" s="182"/>
      <c r="J81" s="182"/>
    </row>
    <row r="82" spans="1:12" ht="15" hidden="1" customHeight="1" x14ac:dyDescent="0.25">
      <c r="A82" s="296">
        <v>298</v>
      </c>
      <c r="B82" s="181" t="s">
        <v>37</v>
      </c>
      <c r="C82" s="182"/>
      <c r="D82" s="182"/>
      <c r="E82" s="182"/>
      <c r="F82" s="182"/>
      <c r="G82" s="182"/>
      <c r="H82" s="182"/>
      <c r="I82" s="182"/>
      <c r="J82" s="182"/>
    </row>
    <row r="83" spans="1:12" ht="15" hidden="1" customHeight="1" x14ac:dyDescent="0.25">
      <c r="A83" s="296">
        <v>299</v>
      </c>
      <c r="B83" s="181" t="s">
        <v>38</v>
      </c>
      <c r="C83" s="182"/>
      <c r="D83" s="182"/>
      <c r="E83" s="182"/>
      <c r="F83" s="182"/>
      <c r="G83" s="182"/>
      <c r="H83" s="182"/>
      <c r="I83" s="182"/>
      <c r="J83" s="182"/>
    </row>
    <row r="84" spans="1:12" ht="15.75" hidden="1" customHeight="1" x14ac:dyDescent="0.25">
      <c r="A84" s="296">
        <v>323</v>
      </c>
      <c r="B84" s="181" t="s">
        <v>139</v>
      </c>
      <c r="C84" s="182"/>
      <c r="D84" s="182"/>
      <c r="E84" s="182"/>
      <c r="F84" s="182"/>
      <c r="G84" s="182"/>
      <c r="H84" s="182"/>
      <c r="I84" s="182"/>
      <c r="J84" s="182"/>
    </row>
    <row r="85" spans="1:12" ht="16.5" hidden="1" customHeight="1" x14ac:dyDescent="0.25">
      <c r="A85" s="296"/>
      <c r="B85" s="297" t="s">
        <v>147</v>
      </c>
      <c r="C85" s="172">
        <f t="shared" ref="C85:J85" si="4">SUM(C63:C84)</f>
        <v>0</v>
      </c>
      <c r="D85" s="172">
        <f t="shared" si="4"/>
        <v>0</v>
      </c>
      <c r="E85" s="172">
        <f t="shared" si="4"/>
        <v>0</v>
      </c>
      <c r="F85" s="172">
        <f t="shared" si="4"/>
        <v>0</v>
      </c>
      <c r="G85" s="172">
        <f t="shared" si="4"/>
        <v>0</v>
      </c>
      <c r="H85" s="172">
        <f t="shared" si="4"/>
        <v>0</v>
      </c>
      <c r="I85" s="172">
        <f t="shared" si="4"/>
        <v>0</v>
      </c>
      <c r="J85" s="172">
        <f t="shared" si="4"/>
        <v>0</v>
      </c>
    </row>
    <row r="86" spans="1:12" ht="16.5" hidden="1" customHeight="1" x14ac:dyDescent="0.25">
      <c r="A86" s="175"/>
      <c r="B86" s="297" t="s">
        <v>52</v>
      </c>
      <c r="C86" s="172">
        <f t="shared" ref="C86:J86" si="5">+C85+C60</f>
        <v>0</v>
      </c>
      <c r="D86" s="172">
        <f t="shared" si="5"/>
        <v>0</v>
      </c>
      <c r="E86" s="172">
        <f t="shared" si="5"/>
        <v>0</v>
      </c>
      <c r="F86" s="172">
        <f t="shared" si="5"/>
        <v>0</v>
      </c>
      <c r="G86" s="172">
        <f t="shared" si="5"/>
        <v>0</v>
      </c>
      <c r="H86" s="172">
        <f t="shared" si="5"/>
        <v>0</v>
      </c>
      <c r="I86" s="172">
        <f t="shared" si="5"/>
        <v>0</v>
      </c>
      <c r="J86" s="172">
        <f t="shared" si="5"/>
        <v>0</v>
      </c>
    </row>
    <row r="87" spans="1:12" ht="15" hidden="1" customHeight="1" x14ac:dyDescent="0.25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</row>
    <row r="88" spans="1:12" ht="15" hidden="1" customHeight="1" x14ac:dyDescent="0.25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</row>
    <row r="89" spans="1:12" ht="15" hidden="1" customHeight="1" x14ac:dyDescent="0.25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</row>
    <row r="90" spans="1:12" ht="15" hidden="1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</row>
    <row r="91" spans="1:12" ht="15" hidden="1" customHeight="1" x14ac:dyDescent="0.25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</row>
    <row r="92" spans="1:12" ht="15" hidden="1" customHeight="1" x14ac:dyDescent="0.25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</row>
    <row r="93" spans="1:12" ht="15" hidden="1" customHeight="1" x14ac:dyDescent="0.25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</row>
    <row r="94" spans="1:12" ht="15" hidden="1" customHeight="1" x14ac:dyDescent="0.25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</row>
    <row r="95" spans="1:12" ht="15" hidden="1" customHeight="1" x14ac:dyDescent="0.25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</row>
    <row r="96" spans="1:12" ht="15" hidden="1" customHeight="1" x14ac:dyDescent="0.25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</row>
    <row r="97" spans="1:12" ht="15" hidden="1" customHeight="1" x14ac:dyDescent="0.25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</row>
    <row r="98" spans="1:12" ht="15" hidden="1" customHeight="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</row>
    <row r="99" spans="1:12" ht="15" hidden="1" customHeight="1" x14ac:dyDescent="0.25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</row>
    <row r="100" spans="1:12" ht="15" hidden="1" customHeight="1" x14ac:dyDescent="0.25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</row>
    <row r="101" spans="1:12" ht="15" hidden="1" customHeight="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</row>
    <row r="102" spans="1:12" ht="15" hidden="1" customHeight="1" x14ac:dyDescent="0.25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</row>
    <row r="103" spans="1:12" ht="15" hidden="1" customHeight="1" x14ac:dyDescent="0.25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</row>
    <row r="104" spans="1:12" ht="16.5" hidden="1" customHeight="1" x14ac:dyDescent="0.25">
      <c r="A104" s="334" t="s">
        <v>210</v>
      </c>
      <c r="B104" s="334"/>
      <c r="C104" s="334"/>
      <c r="D104" s="334"/>
      <c r="E104" s="334"/>
      <c r="F104" s="334"/>
      <c r="G104" s="334"/>
      <c r="H104" s="334"/>
      <c r="I104" s="334"/>
      <c r="J104" s="334"/>
      <c r="K104" s="334"/>
      <c r="L104" s="334"/>
    </row>
    <row r="105" spans="1:12" ht="16.5" hidden="1" customHeight="1" x14ac:dyDescent="0.25">
      <c r="A105" s="298" t="s">
        <v>4</v>
      </c>
      <c r="B105" s="298" t="s">
        <v>5</v>
      </c>
      <c r="C105" s="335" t="s">
        <v>45</v>
      </c>
      <c r="D105" s="335"/>
      <c r="E105" s="335" t="s">
        <v>46</v>
      </c>
      <c r="F105" s="335"/>
      <c r="G105" s="335" t="s">
        <v>47</v>
      </c>
      <c r="H105" s="335"/>
      <c r="I105" s="335" t="s">
        <v>48</v>
      </c>
      <c r="J105" s="335"/>
      <c r="K105" s="335" t="s">
        <v>184</v>
      </c>
      <c r="L105" s="335"/>
    </row>
    <row r="106" spans="1:12" ht="15.75" hidden="1" customHeight="1" x14ac:dyDescent="0.25">
      <c r="A106" s="298"/>
      <c r="B106" s="169"/>
      <c r="C106" s="298" t="s">
        <v>141</v>
      </c>
      <c r="D106" s="298" t="s">
        <v>142</v>
      </c>
      <c r="E106" s="298" t="s">
        <v>141</v>
      </c>
      <c r="F106" s="298" t="s">
        <v>142</v>
      </c>
      <c r="G106" s="298" t="s">
        <v>141</v>
      </c>
      <c r="H106" s="298" t="s">
        <v>142</v>
      </c>
      <c r="I106" s="298" t="s">
        <v>141</v>
      </c>
      <c r="J106" s="298" t="s">
        <v>142</v>
      </c>
      <c r="K106" s="298" t="s">
        <v>141</v>
      </c>
      <c r="L106" s="298" t="s">
        <v>142</v>
      </c>
    </row>
    <row r="107" spans="1:12" ht="15.75" hidden="1" customHeight="1" x14ac:dyDescent="0.25">
      <c r="A107" s="295" t="s">
        <v>124</v>
      </c>
      <c r="B107" s="169" t="s">
        <v>13</v>
      </c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</row>
    <row r="108" spans="1:12" ht="15.75" hidden="1" customHeight="1" x14ac:dyDescent="0.25">
      <c r="A108" s="295"/>
      <c r="B108" s="169" t="s">
        <v>143</v>
      </c>
      <c r="C108" s="172"/>
      <c r="D108" s="172"/>
      <c r="E108" s="172"/>
      <c r="F108" s="172"/>
      <c r="G108" s="172"/>
      <c r="H108" s="172"/>
      <c r="I108" s="172"/>
      <c r="J108" s="172"/>
      <c r="K108" s="172">
        <f t="shared" ref="K108:L110" si="6">+I108+G108+E108+C108+I57+G57+E57+C57+I18+G18+E18+C18</f>
        <v>15942325.08</v>
      </c>
      <c r="L108" s="172">
        <f t="shared" si="6"/>
        <v>14040116.65</v>
      </c>
    </row>
    <row r="109" spans="1:12" ht="15.75" hidden="1" customHeight="1" x14ac:dyDescent="0.25">
      <c r="A109" s="295"/>
      <c r="B109" s="169" t="s">
        <v>148</v>
      </c>
      <c r="C109" s="172"/>
      <c r="D109" s="172"/>
      <c r="E109" s="172"/>
      <c r="F109" s="172"/>
      <c r="G109" s="172"/>
      <c r="H109" s="172"/>
      <c r="I109" s="172"/>
      <c r="J109" s="172"/>
      <c r="K109" s="172">
        <f t="shared" si="6"/>
        <v>0</v>
      </c>
      <c r="L109" s="172">
        <f t="shared" si="6"/>
        <v>0</v>
      </c>
    </row>
    <row r="110" spans="1:12" ht="15.75" hidden="1" customHeight="1" x14ac:dyDescent="0.25">
      <c r="A110" s="295"/>
      <c r="B110" s="169" t="s">
        <v>144</v>
      </c>
      <c r="C110" s="172"/>
      <c r="D110" s="172"/>
      <c r="E110" s="172"/>
      <c r="F110" s="172"/>
      <c r="G110" s="172"/>
      <c r="H110" s="172"/>
      <c r="I110" s="172"/>
      <c r="J110" s="172"/>
      <c r="K110" s="172">
        <f t="shared" si="6"/>
        <v>0</v>
      </c>
      <c r="L110" s="172">
        <f t="shared" si="6"/>
        <v>1582698.37</v>
      </c>
    </row>
    <row r="111" spans="1:12" ht="15.75" hidden="1" customHeight="1" x14ac:dyDescent="0.25">
      <c r="A111" s="295"/>
      <c r="B111" s="169" t="s">
        <v>125</v>
      </c>
      <c r="C111" s="172">
        <f>SUM(C108:C110)</f>
        <v>0</v>
      </c>
      <c r="D111" s="172">
        <f t="shared" ref="D111:L111" si="7">SUM(D108:D110)</f>
        <v>0</v>
      </c>
      <c r="E111" s="172">
        <f t="shared" si="7"/>
        <v>0</v>
      </c>
      <c r="F111" s="172">
        <f t="shared" si="7"/>
        <v>0</v>
      </c>
      <c r="G111" s="172">
        <f t="shared" si="7"/>
        <v>0</v>
      </c>
      <c r="H111" s="172">
        <f t="shared" si="7"/>
        <v>0</v>
      </c>
      <c r="I111" s="172">
        <f t="shared" si="7"/>
        <v>0</v>
      </c>
      <c r="J111" s="172">
        <f t="shared" si="7"/>
        <v>0</v>
      </c>
      <c r="K111" s="172">
        <f t="shared" si="7"/>
        <v>15942325.08</v>
      </c>
      <c r="L111" s="172">
        <f t="shared" si="7"/>
        <v>15622815.02</v>
      </c>
    </row>
    <row r="112" spans="1:12" ht="15.75" hidden="1" customHeight="1" x14ac:dyDescent="0.25">
      <c r="A112" s="175"/>
      <c r="B112" s="169"/>
      <c r="C112" s="176"/>
      <c r="D112" s="174"/>
      <c r="E112" s="176"/>
      <c r="F112" s="176"/>
      <c r="G112" s="176"/>
      <c r="H112" s="176"/>
      <c r="I112" s="176"/>
      <c r="J112" s="176"/>
      <c r="K112" s="174"/>
      <c r="L112" s="174"/>
    </row>
    <row r="113" spans="1:12" ht="15.75" hidden="1" customHeight="1" x14ac:dyDescent="0.25">
      <c r="A113" s="175"/>
      <c r="B113" s="169" t="s">
        <v>14</v>
      </c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</row>
    <row r="114" spans="1:12" ht="15" hidden="1" customHeight="1" x14ac:dyDescent="0.25">
      <c r="A114" s="296">
        <v>111</v>
      </c>
      <c r="B114" s="181" t="s">
        <v>15</v>
      </c>
      <c r="C114" s="182"/>
      <c r="D114" s="182"/>
      <c r="E114" s="182"/>
      <c r="F114" s="182"/>
      <c r="G114" s="182"/>
      <c r="H114" s="182"/>
      <c r="I114" s="182"/>
      <c r="J114" s="182"/>
      <c r="K114" s="172">
        <f t="shared" ref="K114:L135" si="8">+I114+G114+E114+C114+I63+G63+E63+C63+I24+G24+E24+C24</f>
        <v>318000</v>
      </c>
      <c r="L114" s="172">
        <f t="shared" si="8"/>
        <v>204046.09</v>
      </c>
    </row>
    <row r="115" spans="1:12" ht="15" hidden="1" customHeight="1" x14ac:dyDescent="0.25">
      <c r="A115" s="296">
        <v>113</v>
      </c>
      <c r="B115" s="181" t="s">
        <v>146</v>
      </c>
      <c r="C115" s="182"/>
      <c r="D115" s="182"/>
      <c r="E115" s="182"/>
      <c r="F115" s="182"/>
      <c r="G115" s="182"/>
      <c r="H115" s="182"/>
      <c r="I115" s="182"/>
      <c r="J115" s="182"/>
      <c r="K115" s="172">
        <f t="shared" si="8"/>
        <v>35475</v>
      </c>
      <c r="L115" s="172">
        <f t="shared" si="8"/>
        <v>26248</v>
      </c>
    </row>
    <row r="116" spans="1:12" ht="15" hidden="1" customHeight="1" x14ac:dyDescent="0.25">
      <c r="A116" s="296">
        <v>122</v>
      </c>
      <c r="B116" s="181" t="s">
        <v>17</v>
      </c>
      <c r="C116" s="182"/>
      <c r="D116" s="182"/>
      <c r="E116" s="182"/>
      <c r="F116" s="182"/>
      <c r="G116" s="182"/>
      <c r="H116" s="182"/>
      <c r="I116" s="182"/>
      <c r="J116" s="182"/>
      <c r="K116" s="172">
        <f t="shared" si="8"/>
        <v>64244.05</v>
      </c>
      <c r="L116" s="172">
        <f t="shared" si="8"/>
        <v>4154.5</v>
      </c>
    </row>
    <row r="117" spans="1:12" ht="15" hidden="1" customHeight="1" x14ac:dyDescent="0.25">
      <c r="A117" s="296">
        <v>163</v>
      </c>
      <c r="B117" s="181" t="s">
        <v>18</v>
      </c>
      <c r="C117" s="182"/>
      <c r="D117" s="182"/>
      <c r="E117" s="182"/>
      <c r="F117" s="182"/>
      <c r="G117" s="182"/>
      <c r="H117" s="182"/>
      <c r="I117" s="182"/>
      <c r="J117" s="182"/>
      <c r="K117" s="172">
        <f t="shared" si="8"/>
        <v>404339.74</v>
      </c>
      <c r="L117" s="172">
        <f t="shared" si="8"/>
        <v>19341.5</v>
      </c>
    </row>
    <row r="118" spans="1:12" ht="15" hidden="1" customHeight="1" x14ac:dyDescent="0.25">
      <c r="A118" s="296">
        <v>169</v>
      </c>
      <c r="B118" s="134" t="s">
        <v>201</v>
      </c>
      <c r="C118" s="182"/>
      <c r="D118" s="182"/>
      <c r="E118" s="182"/>
      <c r="F118" s="182"/>
      <c r="G118" s="182"/>
      <c r="H118" s="182"/>
      <c r="I118" s="182"/>
      <c r="J118" s="182"/>
      <c r="K118" s="172">
        <f t="shared" si="8"/>
        <v>21680</v>
      </c>
      <c r="L118" s="172">
        <f t="shared" si="8"/>
        <v>1600</v>
      </c>
    </row>
    <row r="119" spans="1:12" ht="15" hidden="1" customHeight="1" x14ac:dyDescent="0.25">
      <c r="A119" s="296">
        <v>171</v>
      </c>
      <c r="B119" s="181" t="s">
        <v>136</v>
      </c>
      <c r="C119" s="182"/>
      <c r="D119" s="182"/>
      <c r="E119" s="182"/>
      <c r="F119" s="182"/>
      <c r="G119" s="182"/>
      <c r="H119" s="182"/>
      <c r="I119" s="182"/>
      <c r="J119" s="182"/>
      <c r="K119" s="172">
        <f t="shared" si="8"/>
        <v>59030</v>
      </c>
      <c r="L119" s="172">
        <f t="shared" si="8"/>
        <v>1300</v>
      </c>
    </row>
    <row r="120" spans="1:12" ht="15" hidden="1" customHeight="1" x14ac:dyDescent="0.25">
      <c r="A120" s="296">
        <v>174</v>
      </c>
      <c r="B120" s="181" t="s">
        <v>19</v>
      </c>
      <c r="C120" s="182"/>
      <c r="D120" s="182"/>
      <c r="E120" s="182"/>
      <c r="F120" s="182"/>
      <c r="G120" s="182"/>
      <c r="H120" s="182"/>
      <c r="I120" s="182"/>
      <c r="J120" s="182"/>
      <c r="K120" s="172">
        <f t="shared" si="8"/>
        <v>66212</v>
      </c>
      <c r="L120" s="172">
        <f t="shared" si="8"/>
        <v>9780</v>
      </c>
    </row>
    <row r="121" spans="1:12" ht="15" hidden="1" customHeight="1" x14ac:dyDescent="0.25">
      <c r="A121" s="296">
        <v>197</v>
      </c>
      <c r="B121" s="181" t="s">
        <v>21</v>
      </c>
      <c r="C121" s="182"/>
      <c r="D121" s="182"/>
      <c r="E121" s="182"/>
      <c r="F121" s="182"/>
      <c r="G121" s="182"/>
      <c r="H121" s="182"/>
      <c r="I121" s="182"/>
      <c r="J121" s="182"/>
      <c r="K121" s="172">
        <f t="shared" si="8"/>
        <v>156000</v>
      </c>
      <c r="L121" s="172">
        <f t="shared" si="8"/>
        <v>104000</v>
      </c>
    </row>
    <row r="122" spans="1:12" ht="15" hidden="1" customHeight="1" x14ac:dyDescent="0.25">
      <c r="A122" s="296">
        <v>199</v>
      </c>
      <c r="B122" s="181" t="s">
        <v>22</v>
      </c>
      <c r="C122" s="182"/>
      <c r="D122" s="182"/>
      <c r="E122" s="182"/>
      <c r="F122" s="182"/>
      <c r="G122" s="182"/>
      <c r="H122" s="182"/>
      <c r="I122" s="182"/>
      <c r="J122" s="182"/>
      <c r="K122" s="172">
        <f t="shared" si="8"/>
        <v>230057.7</v>
      </c>
      <c r="L122" s="172">
        <f t="shared" si="8"/>
        <v>129999.09</v>
      </c>
    </row>
    <row r="123" spans="1:12" ht="15" hidden="1" customHeight="1" x14ac:dyDescent="0.25">
      <c r="A123" s="296">
        <v>243</v>
      </c>
      <c r="B123" s="134" t="s">
        <v>49</v>
      </c>
      <c r="C123" s="182"/>
      <c r="D123" s="182"/>
      <c r="E123" s="182"/>
      <c r="F123" s="182"/>
      <c r="G123" s="182"/>
      <c r="H123" s="182"/>
      <c r="I123" s="182"/>
      <c r="J123" s="182"/>
      <c r="K123" s="172">
        <f t="shared" si="8"/>
        <v>77602.259999999995</v>
      </c>
      <c r="L123" s="172">
        <f t="shared" si="8"/>
        <v>112506.6</v>
      </c>
    </row>
    <row r="124" spans="1:12" ht="15" hidden="1" customHeight="1" x14ac:dyDescent="0.25">
      <c r="A124" s="296">
        <v>261</v>
      </c>
      <c r="B124" s="181" t="s">
        <v>27</v>
      </c>
      <c r="C124" s="182"/>
      <c r="D124" s="182"/>
      <c r="E124" s="182"/>
      <c r="F124" s="182"/>
      <c r="G124" s="182"/>
      <c r="H124" s="182"/>
      <c r="I124" s="182"/>
      <c r="J124" s="182"/>
      <c r="K124" s="172">
        <f t="shared" si="8"/>
        <v>812953.74</v>
      </c>
      <c r="L124" s="172">
        <f t="shared" si="8"/>
        <v>176797.66999999998</v>
      </c>
    </row>
    <row r="125" spans="1:12" ht="15" hidden="1" customHeight="1" x14ac:dyDescent="0.25">
      <c r="A125" s="296">
        <v>262</v>
      </c>
      <c r="B125" s="181" t="s">
        <v>28</v>
      </c>
      <c r="C125" s="182"/>
      <c r="D125" s="182"/>
      <c r="E125" s="182"/>
      <c r="F125" s="182"/>
      <c r="G125" s="182"/>
      <c r="H125" s="182"/>
      <c r="I125" s="182"/>
      <c r="J125" s="182"/>
      <c r="K125" s="172">
        <f t="shared" si="8"/>
        <v>17000</v>
      </c>
      <c r="L125" s="172">
        <f t="shared" si="8"/>
        <v>13195</v>
      </c>
    </row>
    <row r="126" spans="1:12" ht="15" hidden="1" customHeight="1" x14ac:dyDescent="0.25">
      <c r="A126" s="296">
        <v>266</v>
      </c>
      <c r="B126" s="181" t="s">
        <v>29</v>
      </c>
      <c r="C126" s="182"/>
      <c r="D126" s="182"/>
      <c r="E126" s="182"/>
      <c r="F126" s="182"/>
      <c r="G126" s="182"/>
      <c r="H126" s="182"/>
      <c r="I126" s="182"/>
      <c r="J126" s="182"/>
      <c r="K126" s="172">
        <f t="shared" si="8"/>
        <v>278984.82</v>
      </c>
      <c r="L126" s="172">
        <f t="shared" si="8"/>
        <v>117725.5</v>
      </c>
    </row>
    <row r="127" spans="1:12" ht="15" hidden="1" customHeight="1" x14ac:dyDescent="0.25">
      <c r="A127" s="296">
        <v>267</v>
      </c>
      <c r="B127" s="181" t="s">
        <v>30</v>
      </c>
      <c r="C127" s="182"/>
      <c r="D127" s="182"/>
      <c r="E127" s="182"/>
      <c r="F127" s="182"/>
      <c r="G127" s="182"/>
      <c r="H127" s="182"/>
      <c r="I127" s="182"/>
      <c r="J127" s="182"/>
      <c r="K127" s="172">
        <f t="shared" si="8"/>
        <v>180000</v>
      </c>
      <c r="L127" s="172">
        <f t="shared" si="8"/>
        <v>0</v>
      </c>
    </row>
    <row r="128" spans="1:12" ht="15" hidden="1" customHeight="1" x14ac:dyDescent="0.25">
      <c r="A128" s="296">
        <v>268</v>
      </c>
      <c r="B128" s="181" t="s">
        <v>31</v>
      </c>
      <c r="C128" s="182"/>
      <c r="D128" s="182"/>
      <c r="E128" s="182"/>
      <c r="F128" s="182"/>
      <c r="G128" s="182"/>
      <c r="H128" s="182"/>
      <c r="I128" s="182"/>
      <c r="J128" s="182"/>
      <c r="K128" s="172">
        <f t="shared" si="8"/>
        <v>80808</v>
      </c>
      <c r="L128" s="172">
        <f t="shared" si="8"/>
        <v>22102</v>
      </c>
    </row>
    <row r="129" spans="1:12" ht="15" hidden="1" customHeight="1" x14ac:dyDescent="0.25">
      <c r="A129" s="296">
        <v>269</v>
      </c>
      <c r="B129" s="181" t="s">
        <v>32</v>
      </c>
      <c r="C129" s="182"/>
      <c r="D129" s="182"/>
      <c r="E129" s="182"/>
      <c r="F129" s="182"/>
      <c r="G129" s="182"/>
      <c r="H129" s="182"/>
      <c r="I129" s="182"/>
      <c r="J129" s="182"/>
      <c r="K129" s="172">
        <f t="shared" si="8"/>
        <v>10000</v>
      </c>
      <c r="L129" s="172">
        <f t="shared" si="8"/>
        <v>0</v>
      </c>
    </row>
    <row r="130" spans="1:12" ht="15" hidden="1" customHeight="1" x14ac:dyDescent="0.25">
      <c r="A130" s="296">
        <v>292</v>
      </c>
      <c r="B130" s="181" t="s">
        <v>34</v>
      </c>
      <c r="C130" s="182"/>
      <c r="D130" s="182"/>
      <c r="E130" s="182"/>
      <c r="F130" s="182"/>
      <c r="G130" s="182"/>
      <c r="H130" s="182"/>
      <c r="I130" s="182"/>
      <c r="J130" s="182"/>
      <c r="K130" s="172">
        <f t="shared" si="8"/>
        <v>84929.9</v>
      </c>
      <c r="L130" s="172">
        <f t="shared" si="8"/>
        <v>8370</v>
      </c>
    </row>
    <row r="131" spans="1:12" ht="15" hidden="1" customHeight="1" x14ac:dyDescent="0.25">
      <c r="A131" s="296">
        <v>295</v>
      </c>
      <c r="B131" s="181" t="s">
        <v>35</v>
      </c>
      <c r="C131" s="182"/>
      <c r="D131" s="182"/>
      <c r="E131" s="182"/>
      <c r="F131" s="182"/>
      <c r="G131" s="182"/>
      <c r="H131" s="182"/>
      <c r="I131" s="182"/>
      <c r="J131" s="182"/>
      <c r="K131" s="172">
        <f t="shared" si="8"/>
        <v>1891457.27</v>
      </c>
      <c r="L131" s="172">
        <f t="shared" si="8"/>
        <v>2284295.44</v>
      </c>
    </row>
    <row r="132" spans="1:12" ht="15" hidden="1" customHeight="1" x14ac:dyDescent="0.25">
      <c r="A132" s="296">
        <v>297</v>
      </c>
      <c r="B132" s="181" t="s">
        <v>36</v>
      </c>
      <c r="C132" s="182"/>
      <c r="D132" s="182"/>
      <c r="E132" s="182"/>
      <c r="F132" s="182"/>
      <c r="G132" s="182"/>
      <c r="H132" s="182"/>
      <c r="I132" s="182"/>
      <c r="J132" s="182"/>
      <c r="K132" s="172">
        <f t="shared" si="8"/>
        <v>41790.379999999997</v>
      </c>
      <c r="L132" s="172">
        <f t="shared" si="8"/>
        <v>4088.8</v>
      </c>
    </row>
    <row r="133" spans="1:12" ht="15" hidden="1" customHeight="1" x14ac:dyDescent="0.25">
      <c r="A133" s="296">
        <v>298</v>
      </c>
      <c r="B133" s="181" t="s">
        <v>37</v>
      </c>
      <c r="C133" s="182"/>
      <c r="D133" s="182"/>
      <c r="E133" s="182"/>
      <c r="F133" s="182"/>
      <c r="G133" s="182"/>
      <c r="H133" s="182"/>
      <c r="I133" s="182"/>
      <c r="J133" s="182"/>
      <c r="K133" s="172">
        <f t="shared" si="8"/>
        <v>400000</v>
      </c>
      <c r="L133" s="172">
        <f t="shared" si="8"/>
        <v>39575.81</v>
      </c>
    </row>
    <row r="134" spans="1:12" ht="15" hidden="1" customHeight="1" x14ac:dyDescent="0.25">
      <c r="A134" s="296">
        <v>299</v>
      </c>
      <c r="B134" s="181" t="s">
        <v>38</v>
      </c>
      <c r="C134" s="182"/>
      <c r="D134" s="182"/>
      <c r="E134" s="182"/>
      <c r="F134" s="182"/>
      <c r="G134" s="182"/>
      <c r="H134" s="182"/>
      <c r="I134" s="182"/>
      <c r="J134" s="182"/>
      <c r="K134" s="172">
        <f t="shared" si="8"/>
        <v>300000</v>
      </c>
      <c r="L134" s="172">
        <f t="shared" si="8"/>
        <v>4798</v>
      </c>
    </row>
    <row r="135" spans="1:12" ht="15.75" hidden="1" customHeight="1" x14ac:dyDescent="0.25">
      <c r="A135" s="296">
        <v>323</v>
      </c>
      <c r="B135" s="181" t="s">
        <v>139</v>
      </c>
      <c r="C135" s="182"/>
      <c r="D135" s="182"/>
      <c r="E135" s="182"/>
      <c r="F135" s="182"/>
      <c r="G135" s="182"/>
      <c r="H135" s="182"/>
      <c r="I135" s="182"/>
      <c r="J135" s="182"/>
      <c r="K135" s="172">
        <f t="shared" si="8"/>
        <v>0</v>
      </c>
      <c r="L135" s="172">
        <f t="shared" si="8"/>
        <v>0</v>
      </c>
    </row>
    <row r="136" spans="1:12" ht="16.5" hidden="1" customHeight="1" x14ac:dyDescent="0.25">
      <c r="A136" s="296"/>
      <c r="B136" s="297" t="s">
        <v>51</v>
      </c>
      <c r="C136" s="172">
        <f t="shared" ref="C136:L136" si="9">SUM(C114:C135)</f>
        <v>0</v>
      </c>
      <c r="D136" s="172">
        <f t="shared" si="9"/>
        <v>0</v>
      </c>
      <c r="E136" s="172">
        <f t="shared" si="9"/>
        <v>0</v>
      </c>
      <c r="F136" s="172">
        <f t="shared" si="9"/>
        <v>0</v>
      </c>
      <c r="G136" s="172">
        <f t="shared" si="9"/>
        <v>0</v>
      </c>
      <c r="H136" s="172">
        <f t="shared" si="9"/>
        <v>0</v>
      </c>
      <c r="I136" s="172">
        <f t="shared" si="9"/>
        <v>0</v>
      </c>
      <c r="J136" s="172">
        <f t="shared" si="9"/>
        <v>0</v>
      </c>
      <c r="K136" s="172">
        <f t="shared" si="9"/>
        <v>5530564.8600000003</v>
      </c>
      <c r="L136" s="172">
        <f t="shared" si="9"/>
        <v>3283923.9999999995</v>
      </c>
    </row>
    <row r="137" spans="1:12" ht="16.5" hidden="1" customHeight="1" x14ac:dyDescent="0.25">
      <c r="A137" s="175"/>
      <c r="B137" s="297" t="s">
        <v>52</v>
      </c>
      <c r="C137" s="299">
        <f t="shared" ref="C137:L137" si="10">+C136+C111</f>
        <v>0</v>
      </c>
      <c r="D137" s="299">
        <f t="shared" si="10"/>
        <v>0</v>
      </c>
      <c r="E137" s="299">
        <f t="shared" si="10"/>
        <v>0</v>
      </c>
      <c r="F137" s="299">
        <f t="shared" si="10"/>
        <v>0</v>
      </c>
      <c r="G137" s="299">
        <f t="shared" si="10"/>
        <v>0</v>
      </c>
      <c r="H137" s="299">
        <f t="shared" si="10"/>
        <v>0</v>
      </c>
      <c r="I137" s="299">
        <f t="shared" si="10"/>
        <v>0</v>
      </c>
      <c r="J137" s="299">
        <f t="shared" si="10"/>
        <v>0</v>
      </c>
      <c r="K137" s="299">
        <f t="shared" si="10"/>
        <v>21472889.940000001</v>
      </c>
      <c r="L137" s="299">
        <f t="shared" si="10"/>
        <v>18906739.02</v>
      </c>
    </row>
    <row r="138" spans="1:12" ht="15.75" hidden="1" x14ac:dyDescent="0.3">
      <c r="A138" s="19"/>
      <c r="B138" s="106"/>
      <c r="C138" s="107"/>
      <c r="D138" s="107"/>
      <c r="E138" s="107"/>
      <c r="F138" s="107"/>
      <c r="G138" s="107"/>
      <c r="H138" s="107"/>
      <c r="I138" s="107"/>
      <c r="J138" s="107"/>
      <c r="K138" s="107"/>
      <c r="L138" s="107"/>
    </row>
    <row r="139" spans="1:12" ht="15.75" hidden="1" x14ac:dyDescent="0.3">
      <c r="A139" s="19"/>
      <c r="B139" s="106"/>
      <c r="C139" s="107"/>
      <c r="D139" s="107"/>
      <c r="E139" s="107"/>
      <c r="F139" s="107"/>
      <c r="G139" s="107"/>
      <c r="H139" s="107"/>
      <c r="I139" s="107"/>
      <c r="J139" s="107"/>
      <c r="K139" s="107"/>
      <c r="L139" s="107"/>
    </row>
    <row r="140" spans="1:12" ht="15.75" hidden="1" x14ac:dyDescent="0.3">
      <c r="A140" s="19"/>
      <c r="B140" s="106"/>
      <c r="C140" s="107"/>
      <c r="D140" s="107"/>
      <c r="E140" s="107"/>
      <c r="F140" s="107"/>
      <c r="G140" s="107"/>
      <c r="H140" s="107"/>
      <c r="I140" s="107"/>
      <c r="J140" s="107"/>
      <c r="K140" s="107"/>
      <c r="L140" s="107"/>
    </row>
    <row r="141" spans="1:12" ht="15.75" hidden="1" x14ac:dyDescent="0.3">
      <c r="A141" s="19"/>
      <c r="B141" s="106"/>
      <c r="C141" s="107"/>
      <c r="D141" s="107"/>
      <c r="E141" s="107"/>
      <c r="F141" s="107"/>
      <c r="G141" s="107"/>
      <c r="H141" s="107"/>
      <c r="I141" s="107"/>
      <c r="J141" s="107"/>
      <c r="K141" s="107"/>
      <c r="L141" s="107"/>
    </row>
    <row r="142" spans="1:12" ht="15.75" hidden="1" x14ac:dyDescent="0.3">
      <c r="A142" s="19"/>
      <c r="B142" s="106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</row>
    <row r="143" spans="1:12" ht="15.75" hidden="1" x14ac:dyDescent="0.3">
      <c r="A143" s="19"/>
      <c r="B143" s="106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</row>
    <row r="144" spans="1:12" ht="15.75" hidden="1" x14ac:dyDescent="0.3">
      <c r="A144" s="19"/>
      <c r="B144" s="106"/>
      <c r="C144" s="107"/>
      <c r="D144" s="107"/>
      <c r="E144" s="107"/>
      <c r="F144" s="107"/>
      <c r="G144" s="107"/>
      <c r="H144" s="107"/>
      <c r="I144" s="107"/>
      <c r="J144" s="107"/>
      <c r="K144" s="107"/>
      <c r="L144" s="107"/>
    </row>
    <row r="145" spans="1:12" ht="15.75" hidden="1" x14ac:dyDescent="0.3">
      <c r="A145" s="19"/>
      <c r="B145" s="106"/>
      <c r="C145" s="107"/>
      <c r="D145" s="107"/>
      <c r="E145" s="107"/>
      <c r="F145" s="107"/>
      <c r="G145" s="107"/>
      <c r="H145" s="107"/>
      <c r="I145" s="107"/>
      <c r="J145" s="107"/>
      <c r="K145" s="107"/>
      <c r="L145" s="107"/>
    </row>
    <row r="146" spans="1:12" ht="15.75" hidden="1" x14ac:dyDescent="0.3">
      <c r="A146" s="19"/>
      <c r="B146" s="106"/>
      <c r="C146" s="107"/>
      <c r="D146" s="107"/>
      <c r="E146" s="107"/>
      <c r="F146" s="107"/>
      <c r="G146" s="107"/>
      <c r="H146" s="107"/>
      <c r="I146" s="107"/>
      <c r="J146" s="107"/>
      <c r="K146" s="107"/>
      <c r="L146" s="107"/>
    </row>
    <row r="147" spans="1:12" ht="15.75" hidden="1" x14ac:dyDescent="0.3">
      <c r="A147" s="19"/>
      <c r="B147" s="106"/>
      <c r="C147" s="107"/>
      <c r="D147" s="107"/>
      <c r="E147" s="107"/>
      <c r="F147" s="107"/>
      <c r="G147" s="107"/>
      <c r="H147" s="107"/>
      <c r="I147" s="107"/>
      <c r="J147" s="107"/>
      <c r="K147" s="107"/>
      <c r="L147" s="107"/>
    </row>
    <row r="148" spans="1:12" ht="15.75" hidden="1" x14ac:dyDescent="0.3">
      <c r="A148" s="19"/>
      <c r="B148" s="106"/>
      <c r="C148" s="107"/>
      <c r="D148" s="107"/>
      <c r="E148" s="107"/>
      <c r="F148" s="107"/>
      <c r="G148" s="107"/>
      <c r="H148" s="107"/>
      <c r="I148" s="107"/>
      <c r="J148" s="107"/>
      <c r="K148" s="107"/>
      <c r="L148" s="107"/>
    </row>
    <row r="149" spans="1:12" ht="15.75" hidden="1" x14ac:dyDescent="0.3">
      <c r="A149" s="19"/>
      <c r="B149" s="106"/>
      <c r="C149" s="107"/>
      <c r="D149" s="107"/>
      <c r="E149" s="107"/>
      <c r="F149" s="107"/>
      <c r="G149" s="107"/>
      <c r="H149" s="107"/>
      <c r="I149" s="107"/>
      <c r="J149" s="107"/>
      <c r="K149" s="107"/>
      <c r="L149" s="107"/>
    </row>
    <row r="150" spans="1:12" ht="15.75" hidden="1" x14ac:dyDescent="0.3">
      <c r="A150" s="19"/>
      <c r="B150" s="106"/>
      <c r="C150" s="107"/>
      <c r="D150" s="107"/>
      <c r="E150" s="107"/>
      <c r="F150" s="107"/>
      <c r="G150" s="107"/>
      <c r="H150" s="107"/>
      <c r="I150" s="107"/>
      <c r="J150" s="107"/>
      <c r="K150" s="107"/>
      <c r="L150" s="107"/>
    </row>
    <row r="151" spans="1:12" ht="15.75" hidden="1" x14ac:dyDescent="0.3">
      <c r="A151" s="19"/>
      <c r="B151" s="106"/>
      <c r="C151" s="107"/>
      <c r="D151" s="107"/>
      <c r="E151" s="107"/>
      <c r="F151" s="107"/>
      <c r="G151" s="107"/>
      <c r="H151" s="107"/>
      <c r="I151" s="107"/>
      <c r="J151" s="107"/>
      <c r="K151" s="107"/>
      <c r="L151" s="107"/>
    </row>
    <row r="152" spans="1:12" ht="15.75" hidden="1" x14ac:dyDescent="0.3">
      <c r="A152" s="19"/>
      <c r="B152" s="106"/>
      <c r="C152" s="107"/>
      <c r="D152" s="107"/>
      <c r="E152" s="107"/>
      <c r="F152" s="107"/>
      <c r="G152" s="107"/>
      <c r="H152" s="107"/>
      <c r="I152" s="107"/>
      <c r="J152" s="107"/>
      <c r="K152" s="107"/>
      <c r="L152" s="107"/>
    </row>
    <row r="153" spans="1:12" ht="15.75" hidden="1" x14ac:dyDescent="0.3">
      <c r="A153" s="19"/>
      <c r="B153" s="106"/>
      <c r="C153" s="107"/>
      <c r="D153" s="107"/>
      <c r="E153" s="107"/>
      <c r="F153" s="107"/>
      <c r="G153" s="107"/>
      <c r="H153" s="107"/>
      <c r="I153" s="107"/>
      <c r="J153" s="107"/>
      <c r="K153" s="107"/>
      <c r="L153" s="107"/>
    </row>
    <row r="154" spans="1:12" ht="15.75" hidden="1" x14ac:dyDescent="0.3">
      <c r="A154" s="19"/>
      <c r="B154" s="106"/>
      <c r="C154" s="107"/>
      <c r="D154" s="107"/>
      <c r="E154" s="107"/>
      <c r="F154" s="107"/>
      <c r="G154" s="107"/>
      <c r="H154" s="107"/>
      <c r="I154" s="107"/>
      <c r="J154" s="107"/>
      <c r="K154" s="107"/>
      <c r="L154" s="107"/>
    </row>
    <row r="155" spans="1:12" ht="15.75" hidden="1" x14ac:dyDescent="0.3">
      <c r="A155" s="19"/>
      <c r="B155" s="106"/>
      <c r="C155" s="107"/>
      <c r="D155" s="107"/>
      <c r="E155" s="107"/>
      <c r="F155" s="107"/>
      <c r="G155" s="107"/>
      <c r="H155" s="107"/>
      <c r="I155" s="107"/>
      <c r="J155" s="107"/>
      <c r="K155" s="107"/>
      <c r="L155" s="107"/>
    </row>
    <row r="156" spans="1:12" ht="15.75" hidden="1" x14ac:dyDescent="0.3">
      <c r="A156" s="19"/>
      <c r="B156" s="106"/>
      <c r="C156" s="107"/>
      <c r="D156" s="107"/>
      <c r="E156" s="107"/>
      <c r="F156" s="107"/>
      <c r="G156" s="107"/>
      <c r="H156" s="107"/>
      <c r="I156" s="107"/>
      <c r="J156" s="107"/>
      <c r="K156" s="107"/>
      <c r="L156" s="107"/>
    </row>
    <row r="157" spans="1:12" ht="15.75" hidden="1" x14ac:dyDescent="0.3">
      <c r="A157" s="19"/>
      <c r="B157" s="106"/>
      <c r="C157" s="107"/>
      <c r="D157" s="107"/>
      <c r="E157" s="107"/>
      <c r="F157" s="107"/>
      <c r="G157" s="107"/>
      <c r="H157" s="107"/>
      <c r="I157" s="107"/>
      <c r="J157" s="107"/>
      <c r="K157" s="107"/>
      <c r="L157" s="107"/>
    </row>
    <row r="158" spans="1:12" ht="15.75" hidden="1" x14ac:dyDescent="0.3">
      <c r="A158" s="19"/>
      <c r="B158" s="106"/>
      <c r="C158" s="107"/>
      <c r="D158" s="107"/>
      <c r="E158" s="107"/>
      <c r="F158" s="107"/>
      <c r="G158" s="107"/>
      <c r="H158" s="107"/>
      <c r="I158" s="107"/>
      <c r="J158" s="107"/>
      <c r="K158" s="107"/>
      <c r="L158" s="107"/>
    </row>
    <row r="159" spans="1:12" ht="15.75" hidden="1" x14ac:dyDescent="0.3">
      <c r="A159" s="19"/>
      <c r="B159" s="106"/>
      <c r="C159" s="107"/>
      <c r="D159" s="107"/>
      <c r="E159" s="107"/>
      <c r="F159" s="107"/>
      <c r="G159" s="107"/>
      <c r="H159" s="107"/>
      <c r="I159" s="107"/>
      <c r="J159" s="107"/>
      <c r="K159" s="107"/>
      <c r="L159" s="107"/>
    </row>
    <row r="160" spans="1:12" ht="15.75" hidden="1" x14ac:dyDescent="0.3">
      <c r="A160" s="19"/>
      <c r="B160" s="106"/>
      <c r="C160" s="107"/>
      <c r="D160" s="107"/>
      <c r="E160" s="107"/>
      <c r="F160" s="107"/>
      <c r="G160" s="107"/>
      <c r="H160" s="107"/>
      <c r="I160" s="107"/>
      <c r="J160" s="107"/>
      <c r="K160" s="107"/>
      <c r="L160" s="107"/>
    </row>
    <row r="161" spans="1:10" hidden="1" x14ac:dyDescent="0.25">
      <c r="B161" s="22" t="s">
        <v>202</v>
      </c>
      <c r="I161" s="19"/>
      <c r="J161" s="19"/>
    </row>
    <row r="162" spans="1:10" ht="15.75" hidden="1" x14ac:dyDescent="0.3">
      <c r="A162" s="135" t="s">
        <v>4</v>
      </c>
      <c r="B162" s="135" t="s">
        <v>5</v>
      </c>
      <c r="C162" s="305" t="s">
        <v>50</v>
      </c>
      <c r="D162" s="305"/>
      <c r="I162" s="19"/>
      <c r="J162" s="19"/>
    </row>
    <row r="163" spans="1:10" ht="15.75" hidden="1" x14ac:dyDescent="0.3">
      <c r="A163" s="135"/>
      <c r="B163" s="5"/>
      <c r="C163" s="135" t="s">
        <v>11</v>
      </c>
      <c r="D163" s="135" t="s">
        <v>12</v>
      </c>
      <c r="I163" s="19"/>
      <c r="J163" s="19"/>
    </row>
    <row r="164" spans="1:10" ht="15.75" hidden="1" x14ac:dyDescent="0.3">
      <c r="A164" s="273" t="s">
        <v>124</v>
      </c>
      <c r="B164" s="5" t="s">
        <v>13</v>
      </c>
      <c r="C164" s="8">
        <f>+K21+K60+K111</f>
        <v>15942325.08</v>
      </c>
      <c r="D164" s="8">
        <f>+L21+L60+L111</f>
        <v>15622815.02</v>
      </c>
      <c r="E164" s="23"/>
      <c r="F164" s="24"/>
      <c r="I164" s="19"/>
      <c r="J164" s="19"/>
    </row>
    <row r="165" spans="1:10" ht="15.75" hidden="1" x14ac:dyDescent="0.3">
      <c r="A165" s="9"/>
      <c r="B165" s="5"/>
      <c r="C165" s="25"/>
      <c r="D165" s="26"/>
      <c r="E165" s="27"/>
      <c r="F165" s="27"/>
      <c r="G165" s="23"/>
      <c r="I165" s="19"/>
      <c r="J165" s="19"/>
    </row>
    <row r="166" spans="1:10" ht="15.75" hidden="1" x14ac:dyDescent="0.3">
      <c r="A166" s="9"/>
      <c r="B166" s="5" t="s">
        <v>145</v>
      </c>
      <c r="C166" s="8"/>
      <c r="D166" s="8"/>
      <c r="E166" s="28"/>
      <c r="F166" s="28"/>
      <c r="I166" s="19"/>
      <c r="J166" s="19"/>
    </row>
    <row r="167" spans="1:10" hidden="1" x14ac:dyDescent="0.25">
      <c r="A167" s="274">
        <v>111</v>
      </c>
      <c r="B167" s="13" t="s">
        <v>15</v>
      </c>
      <c r="C167" s="21">
        <f t="shared" ref="C167:D175" si="11">+K24+K63+K114</f>
        <v>318000</v>
      </c>
      <c r="D167" s="21">
        <f t="shared" si="11"/>
        <v>204046.09</v>
      </c>
      <c r="E167" s="23"/>
      <c r="F167" s="24"/>
      <c r="I167" s="19"/>
      <c r="J167" s="19"/>
    </row>
    <row r="168" spans="1:10" hidden="1" x14ac:dyDescent="0.25">
      <c r="A168" s="274">
        <v>113</v>
      </c>
      <c r="B168" s="13" t="s">
        <v>16</v>
      </c>
      <c r="C168" s="21">
        <f t="shared" si="11"/>
        <v>35475</v>
      </c>
      <c r="D168" s="21">
        <f t="shared" si="11"/>
        <v>26248</v>
      </c>
      <c r="E168" s="23"/>
      <c r="F168" s="24"/>
      <c r="I168" s="19"/>
      <c r="J168" s="19"/>
    </row>
    <row r="169" spans="1:10" hidden="1" x14ac:dyDescent="0.25">
      <c r="A169" s="274">
        <v>122</v>
      </c>
      <c r="B169" s="13" t="s">
        <v>17</v>
      </c>
      <c r="C169" s="21">
        <f t="shared" si="11"/>
        <v>64244.05</v>
      </c>
      <c r="D169" s="21">
        <f t="shared" si="11"/>
        <v>4154.5</v>
      </c>
      <c r="E169" s="23"/>
      <c r="F169" s="24"/>
      <c r="I169" s="19"/>
      <c r="J169" s="19"/>
    </row>
    <row r="170" spans="1:10" hidden="1" x14ac:dyDescent="0.25">
      <c r="A170" s="274">
        <v>163</v>
      </c>
      <c r="B170" s="13" t="s">
        <v>18</v>
      </c>
      <c r="C170" s="21">
        <f t="shared" si="11"/>
        <v>404339.74</v>
      </c>
      <c r="D170" s="21">
        <f t="shared" si="11"/>
        <v>19341.5</v>
      </c>
      <c r="E170" s="23"/>
      <c r="F170" s="24"/>
    </row>
    <row r="171" spans="1:10" hidden="1" x14ac:dyDescent="0.25">
      <c r="A171" s="274">
        <v>169</v>
      </c>
      <c r="B171" s="13" t="s">
        <v>135</v>
      </c>
      <c r="C171" s="21">
        <f t="shared" si="11"/>
        <v>21680</v>
      </c>
      <c r="D171" s="21">
        <f t="shared" si="11"/>
        <v>1600</v>
      </c>
      <c r="E171" s="23"/>
      <c r="F171" s="24"/>
    </row>
    <row r="172" spans="1:10" hidden="1" x14ac:dyDescent="0.25">
      <c r="A172" s="274">
        <v>171</v>
      </c>
      <c r="B172" s="13" t="s">
        <v>136</v>
      </c>
      <c r="C172" s="21">
        <f t="shared" si="11"/>
        <v>59030</v>
      </c>
      <c r="D172" s="21">
        <f t="shared" si="11"/>
        <v>1300</v>
      </c>
      <c r="E172" s="23"/>
      <c r="F172" s="24"/>
    </row>
    <row r="173" spans="1:10" hidden="1" x14ac:dyDescent="0.25">
      <c r="A173" s="274">
        <v>174</v>
      </c>
      <c r="B173" s="13" t="s">
        <v>19</v>
      </c>
      <c r="C173" s="21">
        <f t="shared" si="11"/>
        <v>66212</v>
      </c>
      <c r="D173" s="21">
        <f t="shared" si="11"/>
        <v>9780</v>
      </c>
      <c r="E173" s="23"/>
      <c r="F173" s="24"/>
    </row>
    <row r="174" spans="1:10" hidden="1" x14ac:dyDescent="0.25">
      <c r="A174" s="274">
        <v>197</v>
      </c>
      <c r="B174" s="13" t="s">
        <v>21</v>
      </c>
      <c r="C174" s="21">
        <f t="shared" si="11"/>
        <v>156000</v>
      </c>
      <c r="D174" s="21">
        <f>+L31+L70+L121</f>
        <v>104000</v>
      </c>
      <c r="E174" s="23"/>
      <c r="F174" s="24"/>
    </row>
    <row r="175" spans="1:10" hidden="1" x14ac:dyDescent="0.25">
      <c r="A175" s="274">
        <v>199</v>
      </c>
      <c r="B175" s="13" t="s">
        <v>22</v>
      </c>
      <c r="C175" s="21">
        <f t="shared" si="11"/>
        <v>230057.7</v>
      </c>
      <c r="D175" s="21">
        <f>+L32+L71+L122</f>
        <v>129999.09</v>
      </c>
      <c r="E175" s="23"/>
      <c r="F175" s="24"/>
    </row>
    <row r="176" spans="1:10" hidden="1" x14ac:dyDescent="0.25">
      <c r="A176" s="274">
        <v>243</v>
      </c>
      <c r="B176" s="13" t="s">
        <v>49</v>
      </c>
      <c r="C176" s="21">
        <f>+K33+K72+K123</f>
        <v>77602.259999999995</v>
      </c>
      <c r="D176" s="21">
        <f>+L33+L72+L123</f>
        <v>112506.6</v>
      </c>
      <c r="E176" s="23"/>
      <c r="F176" s="24"/>
    </row>
    <row r="177" spans="1:7" hidden="1" x14ac:dyDescent="0.25">
      <c r="A177" s="274">
        <v>261</v>
      </c>
      <c r="B177" s="13" t="s">
        <v>27</v>
      </c>
      <c r="C177" s="21">
        <f>+K34+K73+K124</f>
        <v>812953.74</v>
      </c>
      <c r="D177" s="21">
        <f>+L34+L73+L124</f>
        <v>176797.66999999998</v>
      </c>
      <c r="E177" s="23"/>
      <c r="F177" s="24"/>
    </row>
    <row r="178" spans="1:7" hidden="1" x14ac:dyDescent="0.25">
      <c r="A178" s="274">
        <v>262</v>
      </c>
      <c r="B178" s="13" t="s">
        <v>28</v>
      </c>
      <c r="C178" s="21">
        <f t="shared" ref="C178:D188" si="12">+K35+K74+K125</f>
        <v>17000</v>
      </c>
      <c r="D178" s="21">
        <f t="shared" si="12"/>
        <v>13195</v>
      </c>
      <c r="E178" s="23"/>
      <c r="F178" s="24"/>
    </row>
    <row r="179" spans="1:7" hidden="1" x14ac:dyDescent="0.25">
      <c r="A179" s="274">
        <v>266</v>
      </c>
      <c r="B179" s="13" t="s">
        <v>29</v>
      </c>
      <c r="C179" s="21">
        <f t="shared" si="12"/>
        <v>278984.82</v>
      </c>
      <c r="D179" s="21">
        <f t="shared" si="12"/>
        <v>117725.5</v>
      </c>
      <c r="E179" s="23"/>
      <c r="F179" s="24"/>
    </row>
    <row r="180" spans="1:7" hidden="1" x14ac:dyDescent="0.25">
      <c r="A180" s="274">
        <v>267</v>
      </c>
      <c r="B180" s="13" t="s">
        <v>30</v>
      </c>
      <c r="C180" s="21">
        <f t="shared" si="12"/>
        <v>180000</v>
      </c>
      <c r="D180" s="21">
        <f t="shared" si="12"/>
        <v>0</v>
      </c>
      <c r="E180" s="23"/>
      <c r="F180" s="24"/>
    </row>
    <row r="181" spans="1:7" hidden="1" x14ac:dyDescent="0.25">
      <c r="A181" s="274">
        <v>268</v>
      </c>
      <c r="B181" s="13" t="s">
        <v>31</v>
      </c>
      <c r="C181" s="21">
        <f t="shared" si="12"/>
        <v>80808</v>
      </c>
      <c r="D181" s="21">
        <f t="shared" si="12"/>
        <v>22102</v>
      </c>
      <c r="E181" s="23"/>
      <c r="F181" s="24"/>
    </row>
    <row r="182" spans="1:7" hidden="1" x14ac:dyDescent="0.25">
      <c r="A182" s="274">
        <v>269</v>
      </c>
      <c r="B182" s="13" t="s">
        <v>32</v>
      </c>
      <c r="C182" s="21">
        <f t="shared" si="12"/>
        <v>10000</v>
      </c>
      <c r="D182" s="21">
        <f t="shared" si="12"/>
        <v>0</v>
      </c>
      <c r="E182" s="23"/>
      <c r="F182" s="24"/>
    </row>
    <row r="183" spans="1:7" hidden="1" x14ac:dyDescent="0.25">
      <c r="A183" s="274">
        <v>292</v>
      </c>
      <c r="B183" s="13" t="s">
        <v>34</v>
      </c>
      <c r="C183" s="21">
        <f t="shared" si="12"/>
        <v>84929.9</v>
      </c>
      <c r="D183" s="21">
        <f t="shared" si="12"/>
        <v>8370</v>
      </c>
      <c r="E183" s="23"/>
      <c r="F183" s="24"/>
    </row>
    <row r="184" spans="1:7" hidden="1" x14ac:dyDescent="0.25">
      <c r="A184" s="274">
        <v>295</v>
      </c>
      <c r="B184" s="13" t="s">
        <v>35</v>
      </c>
      <c r="C184" s="21">
        <f t="shared" si="12"/>
        <v>1891457.27</v>
      </c>
      <c r="D184" s="21">
        <f t="shared" si="12"/>
        <v>2284295.44</v>
      </c>
      <c r="E184" s="23"/>
      <c r="F184" s="24"/>
      <c r="G184" s="32"/>
    </row>
    <row r="185" spans="1:7" hidden="1" x14ac:dyDescent="0.25">
      <c r="A185" s="274">
        <v>297</v>
      </c>
      <c r="B185" s="13" t="s">
        <v>36</v>
      </c>
      <c r="C185" s="21">
        <f t="shared" si="12"/>
        <v>41790.379999999997</v>
      </c>
      <c r="D185" s="21">
        <f t="shared" si="12"/>
        <v>4088.8</v>
      </c>
      <c r="E185" s="23"/>
      <c r="F185" s="24"/>
    </row>
    <row r="186" spans="1:7" hidden="1" x14ac:dyDescent="0.25">
      <c r="A186" s="274">
        <v>298</v>
      </c>
      <c r="B186" s="13" t="s">
        <v>37</v>
      </c>
      <c r="C186" s="21">
        <f t="shared" si="12"/>
        <v>400000</v>
      </c>
      <c r="D186" s="21">
        <f t="shared" si="12"/>
        <v>39575.81</v>
      </c>
      <c r="E186" s="23"/>
      <c r="F186" s="24"/>
    </row>
    <row r="187" spans="1:7" hidden="1" x14ac:dyDescent="0.25">
      <c r="A187" s="274">
        <v>299</v>
      </c>
      <c r="B187" s="13" t="s">
        <v>38</v>
      </c>
      <c r="C187" s="21">
        <f t="shared" si="12"/>
        <v>300000</v>
      </c>
      <c r="D187" s="21">
        <f t="shared" si="12"/>
        <v>4798</v>
      </c>
      <c r="E187" s="23"/>
      <c r="F187" s="24"/>
    </row>
    <row r="188" spans="1:7" hidden="1" x14ac:dyDescent="0.25">
      <c r="A188" s="274">
        <v>323</v>
      </c>
      <c r="B188" s="13" t="s">
        <v>40</v>
      </c>
      <c r="C188" s="21">
        <f t="shared" si="12"/>
        <v>0</v>
      </c>
      <c r="D188" s="21">
        <f t="shared" si="12"/>
        <v>0</v>
      </c>
      <c r="E188" s="23"/>
      <c r="F188" s="24"/>
    </row>
    <row r="189" spans="1:7" ht="15.75" hidden="1" x14ac:dyDescent="0.3">
      <c r="A189" s="18"/>
      <c r="B189" s="5" t="s">
        <v>51</v>
      </c>
      <c r="C189" s="8">
        <f>SUM(C167:C188)</f>
        <v>5530564.8600000003</v>
      </c>
      <c r="D189" s="8">
        <f>SUM(D167:D188)</f>
        <v>3283923.9999999995</v>
      </c>
    </row>
    <row r="190" spans="1:7" ht="15.75" hidden="1" x14ac:dyDescent="0.3">
      <c r="A190" s="18"/>
      <c r="B190" s="5" t="s">
        <v>52</v>
      </c>
      <c r="C190" s="8">
        <f>+C189+C164</f>
        <v>21472889.940000001</v>
      </c>
      <c r="D190" s="8">
        <f>D189+D164</f>
        <v>18906739.02</v>
      </c>
      <c r="E190" s="23"/>
      <c r="F190" s="23"/>
      <c r="G190" s="23"/>
    </row>
    <row r="191" spans="1:7" hidden="1" x14ac:dyDescent="0.25">
      <c r="A191" s="19"/>
    </row>
    <row r="192" spans="1:7" hidden="1" x14ac:dyDescent="0.25">
      <c r="A192" s="19"/>
    </row>
    <row r="193" spans="1:4" ht="15.75" hidden="1" x14ac:dyDescent="0.3">
      <c r="A193" s="19"/>
      <c r="B193" s="283"/>
      <c r="C193" s="36"/>
      <c r="D193" s="37"/>
    </row>
    <row r="194" spans="1:4" ht="15.75" hidden="1" x14ac:dyDescent="0.3">
      <c r="B194" s="283"/>
      <c r="C194" s="36"/>
      <c r="D194" s="37"/>
    </row>
    <row r="195" spans="1:4" ht="15.75" x14ac:dyDescent="0.3">
      <c r="B195" s="283"/>
      <c r="C195" s="36"/>
      <c r="D195" s="37"/>
    </row>
    <row r="196" spans="1:4" ht="15.75" x14ac:dyDescent="0.3">
      <c r="B196" s="283"/>
      <c r="C196" s="36"/>
      <c r="D196" s="37"/>
    </row>
    <row r="197" spans="1:4" ht="15.75" x14ac:dyDescent="0.3">
      <c r="B197" s="283"/>
      <c r="C197" s="36"/>
      <c r="D197" s="37"/>
    </row>
    <row r="198" spans="1:4" ht="15.75" x14ac:dyDescent="0.3">
      <c r="B198" s="283"/>
      <c r="C198" s="36"/>
      <c r="D198" s="37"/>
    </row>
    <row r="199" spans="1:4" x14ac:dyDescent="0.25">
      <c r="B199" s="22"/>
      <c r="C199" s="38"/>
      <c r="D199" s="35"/>
    </row>
    <row r="209" spans="2:12" x14ac:dyDescent="0.25">
      <c r="B209" s="39" t="s">
        <v>53</v>
      </c>
      <c r="D209" s="105" t="s">
        <v>54</v>
      </c>
      <c r="E209" s="105"/>
      <c r="F209" s="105"/>
      <c r="G209" s="22" t="s">
        <v>55</v>
      </c>
      <c r="I209" t="s">
        <v>59</v>
      </c>
    </row>
    <row r="210" spans="2:12" x14ac:dyDescent="0.25">
      <c r="D210" s="306" t="s">
        <v>56</v>
      </c>
      <c r="E210" s="306"/>
      <c r="F210" s="306"/>
      <c r="G210" s="22"/>
      <c r="H210" s="22"/>
      <c r="I210" s="22" t="s">
        <v>149</v>
      </c>
      <c r="J210" s="22"/>
      <c r="K210" s="22"/>
      <c r="L210" s="22"/>
    </row>
    <row r="211" spans="2:12" x14ac:dyDescent="0.25">
      <c r="D211" s="306" t="s">
        <v>57</v>
      </c>
      <c r="E211" s="306"/>
      <c r="F211" s="306"/>
      <c r="G211" s="22"/>
      <c r="H211" s="22"/>
      <c r="I211" s="22" t="s">
        <v>150</v>
      </c>
      <c r="J211" s="22"/>
      <c r="K211" s="22"/>
      <c r="L211" s="22"/>
    </row>
    <row r="212" spans="2:12" x14ac:dyDescent="0.25">
      <c r="D212" s="40"/>
      <c r="E212" s="40"/>
      <c r="H212" s="22"/>
      <c r="I212" s="22"/>
      <c r="J212" s="22"/>
    </row>
    <row r="213" spans="2:12" x14ac:dyDescent="0.25">
      <c r="B213" s="39" t="s">
        <v>58</v>
      </c>
      <c r="D213" s="22" t="s">
        <v>220</v>
      </c>
      <c r="H213" s="41"/>
      <c r="I213" s="41"/>
      <c r="J213" s="41"/>
      <c r="K213" s="307"/>
      <c r="L213" s="307"/>
    </row>
  </sheetData>
  <mergeCells count="27">
    <mergeCell ref="C162:D162"/>
    <mergeCell ref="D210:F210"/>
    <mergeCell ref="D211:F211"/>
    <mergeCell ref="K213:L213"/>
    <mergeCell ref="A104:L104"/>
    <mergeCell ref="C105:D105"/>
    <mergeCell ref="E105:F105"/>
    <mergeCell ref="G105:H105"/>
    <mergeCell ref="I105:J105"/>
    <mergeCell ref="K105:L105"/>
    <mergeCell ref="N15:O15"/>
    <mergeCell ref="P15:Q15"/>
    <mergeCell ref="R15:S15"/>
    <mergeCell ref="A53:L53"/>
    <mergeCell ref="C54:D54"/>
    <mergeCell ref="E54:F54"/>
    <mergeCell ref="G54:H54"/>
    <mergeCell ref="I54:J54"/>
    <mergeCell ref="K8:L8"/>
    <mergeCell ref="A10:L10"/>
    <mergeCell ref="A11:L11"/>
    <mergeCell ref="A12:L12"/>
    <mergeCell ref="A14:L14"/>
    <mergeCell ref="C15:D15"/>
    <mergeCell ref="E15:F15"/>
    <mergeCell ref="G15:H15"/>
    <mergeCell ref="I15:J15"/>
  </mergeCells>
  <hyperlinks>
    <hyperlink ref="A12" r:id="rId1"/>
  </hyperlinks>
  <pageMargins left="0" right="0" top="0" bottom="0" header="0" footer="0"/>
  <pageSetup scale="70" orientation="landscape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234" workbookViewId="0">
      <selection activeCell="L16" sqref="L16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8" t="s">
        <v>179</v>
      </c>
      <c r="J8" s="329"/>
    </row>
    <row r="9" spans="1:10" ht="5.25" customHeight="1" x14ac:dyDescent="0.25"/>
    <row r="10" spans="1:10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</row>
    <row r="11" spans="1:10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</row>
    <row r="12" spans="1:10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</row>
    <row r="13" spans="1:10" ht="4.5" customHeight="1" x14ac:dyDescent="0.25">
      <c r="A13" s="243"/>
      <c r="B13" s="243"/>
      <c r="C13" s="243"/>
      <c r="D13" s="243"/>
      <c r="E13" s="243"/>
      <c r="F13" s="243"/>
      <c r="G13" s="243"/>
      <c r="H13" s="243"/>
      <c r="I13" s="243"/>
      <c r="J13" s="243"/>
    </row>
    <row r="14" spans="1:10" ht="16.5" hidden="1" thickBot="1" x14ac:dyDescent="0.3">
      <c r="A14" s="333" t="s">
        <v>60</v>
      </c>
      <c r="B14" s="333"/>
      <c r="C14" s="333"/>
      <c r="D14" s="333"/>
      <c r="E14" s="333"/>
      <c r="F14" s="333"/>
      <c r="G14" s="333"/>
      <c r="H14" s="333"/>
      <c r="I14" s="333"/>
      <c r="J14" s="333"/>
    </row>
    <row r="15" spans="1:10" ht="30.75" hidden="1" customHeight="1" thickBot="1" x14ac:dyDescent="0.35">
      <c r="A15" s="2" t="s">
        <v>4</v>
      </c>
      <c r="B15" s="3" t="s">
        <v>5</v>
      </c>
      <c r="C15" s="337" t="s">
        <v>6</v>
      </c>
      <c r="D15" s="338"/>
      <c r="E15" s="337" t="s">
        <v>7</v>
      </c>
      <c r="F15" s="339"/>
      <c r="G15" s="337" t="s">
        <v>8</v>
      </c>
      <c r="H15" s="338"/>
      <c r="I15" s="337" t="s">
        <v>9</v>
      </c>
      <c r="J15" s="338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25"/>
      <c r="B18" s="5"/>
      <c r="C18" s="26"/>
      <c r="D18" s="25"/>
      <c r="E18" s="42"/>
      <c r="F18" s="42"/>
      <c r="G18" s="25"/>
      <c r="H18" s="42"/>
      <c r="I18" s="25"/>
      <c r="J18" s="42"/>
    </row>
    <row r="19" spans="1:10" ht="15.75" hidden="1" x14ac:dyDescent="0.3">
      <c r="A19" s="25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29"/>
      <c r="B20" s="13" t="s">
        <v>15</v>
      </c>
      <c r="C20" s="21">
        <v>62500</v>
      </c>
      <c r="D20" s="21"/>
      <c r="E20" s="21">
        <v>62500</v>
      </c>
      <c r="F20" s="21">
        <v>56112.02</v>
      </c>
      <c r="G20" s="21">
        <v>62500</v>
      </c>
      <c r="H20" s="21"/>
      <c r="I20" s="21">
        <v>62500</v>
      </c>
      <c r="J20" s="21">
        <v>68083.009999999995</v>
      </c>
    </row>
    <row r="21" spans="1:10" hidden="1" x14ac:dyDescent="0.25">
      <c r="A21" s="29"/>
      <c r="B21" s="13" t="s">
        <v>16</v>
      </c>
      <c r="C21" s="21">
        <v>7500</v>
      </c>
      <c r="D21" s="21"/>
      <c r="E21" s="21">
        <v>7500</v>
      </c>
      <c r="F21" s="21">
        <v>10999</v>
      </c>
      <c r="G21" s="21">
        <v>7500</v>
      </c>
      <c r="H21" s="21">
        <v>11011</v>
      </c>
      <c r="I21" s="21">
        <v>7500</v>
      </c>
      <c r="J21" s="21">
        <v>10992</v>
      </c>
    </row>
    <row r="22" spans="1:10" hidden="1" x14ac:dyDescent="0.25">
      <c r="A22" s="29"/>
      <c r="B22" s="13" t="s">
        <v>17</v>
      </c>
      <c r="C22" s="21">
        <v>8133.97</v>
      </c>
      <c r="D22" s="21"/>
      <c r="E22" s="21">
        <v>8133.97</v>
      </c>
      <c r="F22" s="21"/>
      <c r="G22" s="21">
        <v>8133.97</v>
      </c>
      <c r="H22" s="21"/>
      <c r="I22" s="21">
        <v>8133.97</v>
      </c>
      <c r="J22" s="21">
        <v>4358</v>
      </c>
    </row>
    <row r="23" spans="1:10" hidden="1" x14ac:dyDescent="0.25">
      <c r="A23" s="29"/>
      <c r="B23" s="13" t="s">
        <v>18</v>
      </c>
      <c r="C23" s="21">
        <v>33333.33</v>
      </c>
      <c r="D23" s="21"/>
      <c r="E23" s="21">
        <v>33333.33</v>
      </c>
      <c r="F23" s="21"/>
      <c r="G23" s="21">
        <v>33333.33</v>
      </c>
      <c r="H23" s="21"/>
      <c r="I23" s="21">
        <v>33333.33</v>
      </c>
      <c r="J23" s="21">
        <v>45020</v>
      </c>
    </row>
    <row r="24" spans="1:10" hidden="1" x14ac:dyDescent="0.25">
      <c r="A24" s="29"/>
      <c r="B24" s="13" t="s">
        <v>20</v>
      </c>
      <c r="C24" s="21">
        <v>165141.75</v>
      </c>
      <c r="D24" s="21"/>
      <c r="E24" s="21">
        <v>165141.75</v>
      </c>
      <c r="F24" s="21"/>
      <c r="G24" s="21">
        <v>165141.75</v>
      </c>
      <c r="H24" s="21">
        <v>1000</v>
      </c>
      <c r="I24" s="21">
        <v>165141.75</v>
      </c>
      <c r="J24" s="21">
        <v>26842.86</v>
      </c>
    </row>
    <row r="25" spans="1:10" hidden="1" x14ac:dyDescent="0.25">
      <c r="A25" s="29"/>
      <c r="B25" s="13" t="s">
        <v>21</v>
      </c>
      <c r="C25" s="21">
        <v>40000</v>
      </c>
      <c r="D25" s="21"/>
      <c r="E25" s="21">
        <v>40000</v>
      </c>
      <c r="F25" s="21"/>
      <c r="G25" s="21">
        <v>40000</v>
      </c>
      <c r="H25" s="21"/>
      <c r="I25" s="21">
        <v>40000</v>
      </c>
      <c r="J25" s="21">
        <v>76240</v>
      </c>
    </row>
    <row r="26" spans="1:10" hidden="1" x14ac:dyDescent="0.25">
      <c r="A26" s="29"/>
      <c r="B26" s="13" t="s">
        <v>22</v>
      </c>
      <c r="C26" s="21">
        <v>26305.03</v>
      </c>
      <c r="D26" s="21"/>
      <c r="E26" s="21">
        <v>26305.03</v>
      </c>
      <c r="F26" s="21"/>
      <c r="G26" s="21">
        <v>26305.03</v>
      </c>
      <c r="H26" s="21">
        <v>46532.639999999999</v>
      </c>
      <c r="I26" s="21">
        <v>26305.03</v>
      </c>
      <c r="J26" s="21">
        <v>55063.68</v>
      </c>
    </row>
    <row r="27" spans="1:10" ht="16.5" hidden="1" thickBot="1" x14ac:dyDescent="0.35">
      <c r="A27" s="29"/>
      <c r="B27" s="15" t="s">
        <v>23</v>
      </c>
      <c r="C27" s="30">
        <f t="shared" ref="C27:J27" si="1">SUM(C20:C26)</f>
        <v>342914.07999999996</v>
      </c>
      <c r="D27" s="30">
        <f t="shared" si="1"/>
        <v>0</v>
      </c>
      <c r="E27" s="30">
        <f t="shared" si="1"/>
        <v>342914.07999999996</v>
      </c>
      <c r="F27" s="30">
        <f t="shared" si="1"/>
        <v>67111.01999999999</v>
      </c>
      <c r="G27" s="30">
        <f t="shared" si="1"/>
        <v>342914.07999999996</v>
      </c>
      <c r="H27" s="30">
        <f t="shared" si="1"/>
        <v>58543.64</v>
      </c>
      <c r="I27" s="30">
        <f t="shared" si="1"/>
        <v>342914.07999999996</v>
      </c>
      <c r="J27" s="30">
        <f t="shared" si="1"/>
        <v>286599.55</v>
      </c>
    </row>
    <row r="28" spans="1:10" ht="15.75" hidden="1" x14ac:dyDescent="0.3">
      <c r="A28" s="29"/>
      <c r="B28" s="16" t="s">
        <v>24</v>
      </c>
      <c r="C28" s="31"/>
      <c r="D28" s="31"/>
      <c r="E28" s="31"/>
      <c r="F28" s="31"/>
      <c r="G28" s="31"/>
      <c r="H28" s="31"/>
      <c r="I28" s="31"/>
      <c r="J28" s="31"/>
    </row>
    <row r="29" spans="1:10" hidden="1" x14ac:dyDescent="0.25">
      <c r="A29" s="29"/>
      <c r="B29" s="13" t="s">
        <v>25</v>
      </c>
      <c r="C29" s="21">
        <v>60936.45</v>
      </c>
      <c r="D29" s="21"/>
      <c r="E29" s="21">
        <v>60936.45</v>
      </c>
      <c r="F29" s="21"/>
      <c r="G29" s="21">
        <v>60936.45</v>
      </c>
      <c r="H29" s="21"/>
      <c r="I29" s="21">
        <v>60936.45</v>
      </c>
      <c r="J29" s="21">
        <v>202940.25</v>
      </c>
    </row>
    <row r="30" spans="1:10" hidden="1" x14ac:dyDescent="0.25">
      <c r="A30" s="29"/>
      <c r="B30" s="13" t="s">
        <v>26</v>
      </c>
      <c r="C30" s="21">
        <v>600</v>
      </c>
      <c r="D30" s="21"/>
      <c r="E30" s="21">
        <v>600</v>
      </c>
      <c r="F30" s="21"/>
      <c r="G30" s="21">
        <v>600</v>
      </c>
      <c r="H30" s="21"/>
      <c r="I30" s="21">
        <v>600</v>
      </c>
      <c r="J30" s="21"/>
    </row>
    <row r="31" spans="1:10" hidden="1" x14ac:dyDescent="0.25">
      <c r="A31" s="29"/>
      <c r="B31" s="13" t="s">
        <v>49</v>
      </c>
      <c r="C31" s="21">
        <v>945.42</v>
      </c>
      <c r="D31" s="21"/>
      <c r="E31" s="21">
        <v>945.42</v>
      </c>
      <c r="F31" s="21"/>
      <c r="G31" s="21">
        <v>945.42</v>
      </c>
      <c r="H31" s="21"/>
      <c r="I31" s="21">
        <v>945.42</v>
      </c>
      <c r="J31" s="21"/>
    </row>
    <row r="32" spans="1:10" hidden="1" x14ac:dyDescent="0.25">
      <c r="A32" s="29"/>
      <c r="B32" s="13" t="s">
        <v>27</v>
      </c>
      <c r="C32" s="21">
        <v>169652.57</v>
      </c>
      <c r="D32" s="21"/>
      <c r="E32" s="21">
        <v>169652.57</v>
      </c>
      <c r="F32" s="21"/>
      <c r="G32" s="21">
        <v>169652.57</v>
      </c>
      <c r="H32" s="21"/>
      <c r="I32" s="21">
        <v>169652.57</v>
      </c>
      <c r="J32" s="21">
        <v>178282.05</v>
      </c>
    </row>
    <row r="33" spans="1:10" hidden="1" x14ac:dyDescent="0.25">
      <c r="A33" s="29"/>
      <c r="B33" s="13" t="s">
        <v>28</v>
      </c>
      <c r="C33" s="21">
        <v>912</v>
      </c>
      <c r="D33" s="21"/>
      <c r="E33" s="21">
        <v>912</v>
      </c>
      <c r="F33" s="21"/>
      <c r="G33" s="21">
        <v>912</v>
      </c>
      <c r="H33" s="21"/>
      <c r="I33" s="21">
        <v>912</v>
      </c>
      <c r="J33" s="21"/>
    </row>
    <row r="34" spans="1:10" hidden="1" x14ac:dyDescent="0.25">
      <c r="A34" s="29"/>
      <c r="B34" s="13" t="s">
        <v>29</v>
      </c>
      <c r="C34" s="21">
        <v>427229.65</v>
      </c>
      <c r="D34" s="21"/>
      <c r="E34" s="21">
        <v>427229.65</v>
      </c>
      <c r="F34" s="21"/>
      <c r="G34" s="21">
        <v>427229.65</v>
      </c>
      <c r="H34" s="21"/>
      <c r="I34" s="21">
        <v>427229.65</v>
      </c>
      <c r="J34" s="21">
        <v>1425199.8</v>
      </c>
    </row>
    <row r="35" spans="1:10" hidden="1" x14ac:dyDescent="0.25">
      <c r="A35" s="29"/>
      <c r="B35" s="13" t="s">
        <v>30</v>
      </c>
      <c r="C35" s="21">
        <v>100</v>
      </c>
      <c r="D35" s="21"/>
      <c r="E35" s="21">
        <v>100</v>
      </c>
      <c r="F35" s="21"/>
      <c r="G35" s="21">
        <v>100</v>
      </c>
      <c r="H35" s="21"/>
      <c r="I35" s="21">
        <v>100</v>
      </c>
      <c r="J35" s="21"/>
    </row>
    <row r="36" spans="1:10" hidden="1" x14ac:dyDescent="0.25">
      <c r="A36" s="29"/>
      <c r="B36" s="13" t="s">
        <v>31</v>
      </c>
      <c r="C36" s="21">
        <v>13579.7</v>
      </c>
      <c r="D36" s="21"/>
      <c r="E36" s="21">
        <v>13579.7</v>
      </c>
      <c r="F36" s="21"/>
      <c r="G36" s="21">
        <v>13579.7</v>
      </c>
      <c r="H36" s="21"/>
      <c r="I36" s="21">
        <v>13579.7</v>
      </c>
      <c r="J36" s="21">
        <v>75162.240000000005</v>
      </c>
    </row>
    <row r="37" spans="1:10" hidden="1" x14ac:dyDescent="0.25">
      <c r="A37" s="29"/>
      <c r="B37" s="13" t="s">
        <v>33</v>
      </c>
      <c r="C37" s="21">
        <v>310</v>
      </c>
      <c r="D37" s="21"/>
      <c r="E37" s="21">
        <v>310</v>
      </c>
      <c r="F37" s="21"/>
      <c r="G37" s="21">
        <v>310</v>
      </c>
      <c r="H37" s="21"/>
      <c r="I37" s="21">
        <v>310</v>
      </c>
      <c r="J37" s="21"/>
    </row>
    <row r="38" spans="1:10" hidden="1" x14ac:dyDescent="0.25">
      <c r="A38" s="29"/>
      <c r="B38" s="13" t="s">
        <v>34</v>
      </c>
      <c r="C38" s="21">
        <v>10809.43</v>
      </c>
      <c r="D38" s="21"/>
      <c r="E38" s="21">
        <v>10809.43</v>
      </c>
      <c r="F38" s="21"/>
      <c r="G38" s="21">
        <v>10809.43</v>
      </c>
      <c r="H38" s="21"/>
      <c r="I38" s="21">
        <v>10809.43</v>
      </c>
      <c r="J38" s="21">
        <v>14528.6</v>
      </c>
    </row>
    <row r="39" spans="1:10" hidden="1" x14ac:dyDescent="0.25">
      <c r="A39" s="29"/>
      <c r="B39" s="13" t="s">
        <v>35</v>
      </c>
      <c r="C39" s="21">
        <v>1780006.32</v>
      </c>
      <c r="D39" s="21"/>
      <c r="E39" s="21">
        <v>1780006.32</v>
      </c>
      <c r="F39" s="21"/>
      <c r="G39" s="21">
        <v>1780006.32</v>
      </c>
      <c r="H39" s="21"/>
      <c r="I39" s="21">
        <v>1780006.32</v>
      </c>
      <c r="J39" s="21">
        <v>1545914.81</v>
      </c>
    </row>
    <row r="40" spans="1:10" hidden="1" x14ac:dyDescent="0.25">
      <c r="A40" s="29"/>
      <c r="B40" s="13" t="s">
        <v>36</v>
      </c>
      <c r="C40" s="21">
        <v>2208.6999999999998</v>
      </c>
      <c r="D40" s="21"/>
      <c r="E40" s="21">
        <v>2208.6999999999998</v>
      </c>
      <c r="F40" s="21"/>
      <c r="G40" s="21">
        <v>2208.6999999999998</v>
      </c>
      <c r="H40" s="21"/>
      <c r="I40" s="21">
        <v>2208.6999999999998</v>
      </c>
      <c r="J40" s="21">
        <v>15300</v>
      </c>
    </row>
    <row r="41" spans="1:10" hidden="1" x14ac:dyDescent="0.25">
      <c r="A41" s="29"/>
      <c r="B41" s="13" t="s">
        <v>37</v>
      </c>
      <c r="C41" s="21">
        <v>8105.1</v>
      </c>
      <c r="D41" s="21"/>
      <c r="E41" s="21">
        <v>8105.1</v>
      </c>
      <c r="F41" s="21"/>
      <c r="G41" s="21">
        <v>8105.1</v>
      </c>
      <c r="H41" s="21"/>
      <c r="I41" s="21">
        <v>8105.1</v>
      </c>
      <c r="J41" s="21"/>
    </row>
    <row r="42" spans="1:10" hidden="1" x14ac:dyDescent="0.25">
      <c r="A42" s="29"/>
      <c r="B42" s="13" t="s">
        <v>38</v>
      </c>
      <c r="C42" s="21">
        <v>165.5</v>
      </c>
      <c r="D42" s="21"/>
      <c r="E42" s="21">
        <v>165.5</v>
      </c>
      <c r="F42" s="21"/>
      <c r="G42" s="21">
        <v>165.5</v>
      </c>
      <c r="H42" s="21"/>
      <c r="I42" s="21">
        <v>165.5</v>
      </c>
      <c r="J42" s="21"/>
    </row>
    <row r="43" spans="1:10" ht="16.5" hidden="1" thickBot="1" x14ac:dyDescent="0.35">
      <c r="A43" s="29"/>
      <c r="B43" s="17" t="s">
        <v>39</v>
      </c>
      <c r="C43" s="30">
        <f t="shared" ref="C43:J43" si="2">SUM(C29:C42)</f>
        <v>2475560.8400000003</v>
      </c>
      <c r="D43" s="30">
        <f t="shared" si="2"/>
        <v>0</v>
      </c>
      <c r="E43" s="30">
        <f t="shared" si="2"/>
        <v>2475560.8400000003</v>
      </c>
      <c r="F43" s="30">
        <f t="shared" si="2"/>
        <v>0</v>
      </c>
      <c r="G43" s="30">
        <f t="shared" si="2"/>
        <v>2475560.8400000003</v>
      </c>
      <c r="H43" s="30">
        <f t="shared" si="2"/>
        <v>0</v>
      </c>
      <c r="I43" s="30">
        <f t="shared" si="2"/>
        <v>2475560.8400000003</v>
      </c>
      <c r="J43" s="3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3" t="s">
        <v>61</v>
      </c>
      <c r="B46" s="333"/>
      <c r="C46" s="333"/>
      <c r="D46" s="333"/>
      <c r="E46" s="333"/>
      <c r="F46" s="333"/>
      <c r="G46" s="333"/>
      <c r="H46" s="333"/>
      <c r="I46" s="333"/>
      <c r="J46" s="333"/>
    </row>
    <row r="47" spans="1:10" ht="28.5" hidden="1" customHeight="1" x14ac:dyDescent="0.25">
      <c r="A47" s="84" t="s">
        <v>4</v>
      </c>
      <c r="B47" s="43" t="s">
        <v>62</v>
      </c>
      <c r="C47" s="321" t="s">
        <v>63</v>
      </c>
      <c r="D47" s="344"/>
      <c r="E47" s="321" t="s">
        <v>64</v>
      </c>
      <c r="F47" s="345"/>
      <c r="G47" s="245" t="s">
        <v>65</v>
      </c>
      <c r="H47" s="246"/>
      <c r="I47" s="246"/>
      <c r="J47" s="246"/>
    </row>
    <row r="48" spans="1:10" hidden="1" x14ac:dyDescent="0.25">
      <c r="A48" s="247"/>
      <c r="B48" s="44" t="s">
        <v>66</v>
      </c>
      <c r="C48" s="247" t="s">
        <v>67</v>
      </c>
      <c r="D48" s="247" t="s">
        <v>68</v>
      </c>
      <c r="E48" s="247" t="s">
        <v>67</v>
      </c>
      <c r="F48" s="247" t="s">
        <v>68</v>
      </c>
      <c r="G48" s="247" t="s">
        <v>67</v>
      </c>
      <c r="H48" s="247" t="s">
        <v>68</v>
      </c>
      <c r="I48" s="247"/>
      <c r="J48" s="247"/>
    </row>
    <row r="49" spans="1:10" hidden="1" x14ac:dyDescent="0.25">
      <c r="A49" s="33"/>
      <c r="B49" s="33"/>
      <c r="C49" s="33"/>
      <c r="D49" s="33"/>
      <c r="E49" s="33"/>
      <c r="F49" s="33"/>
      <c r="G49" s="33"/>
      <c r="H49" s="33"/>
      <c r="I49" s="33"/>
      <c r="J49" s="33"/>
    </row>
    <row r="50" spans="1:10" hidden="1" x14ac:dyDescent="0.25">
      <c r="A50" s="33"/>
      <c r="B50" s="33"/>
      <c r="C50" s="33"/>
      <c r="D50" s="33"/>
      <c r="E50" s="33"/>
      <c r="F50" s="33"/>
      <c r="G50" s="33"/>
      <c r="H50" s="33"/>
      <c r="I50" s="33"/>
      <c r="J50" s="33"/>
    </row>
    <row r="51" spans="1:10" hidden="1" x14ac:dyDescent="0.25">
      <c r="A51" s="33"/>
      <c r="B51" s="44" t="s">
        <v>69</v>
      </c>
      <c r="C51" s="33"/>
      <c r="D51" s="33"/>
      <c r="E51" s="33"/>
      <c r="F51" s="33"/>
      <c r="G51" s="33"/>
      <c r="H51" s="33"/>
      <c r="I51" s="33"/>
      <c r="J51" s="33"/>
    </row>
    <row r="52" spans="1:10" hidden="1" x14ac:dyDescent="0.25">
      <c r="A52" s="33"/>
      <c r="B52" s="33" t="s">
        <v>70</v>
      </c>
      <c r="C52" s="33"/>
      <c r="D52" s="33"/>
      <c r="E52" s="33"/>
      <c r="F52" s="33"/>
      <c r="G52" s="33"/>
      <c r="H52" s="33"/>
      <c r="I52" s="33"/>
      <c r="J52" s="33"/>
    </row>
    <row r="53" spans="1:10" hidden="1" x14ac:dyDescent="0.25">
      <c r="A53" s="33"/>
      <c r="B53" s="33"/>
      <c r="C53" s="33"/>
      <c r="D53" s="33"/>
      <c r="E53" s="33"/>
      <c r="F53" s="33"/>
      <c r="G53" s="33"/>
      <c r="H53" s="33"/>
      <c r="I53" s="33"/>
      <c r="J53" s="33"/>
    </row>
    <row r="54" spans="1:10" hidden="1" x14ac:dyDescent="0.25">
      <c r="A54" s="33"/>
      <c r="B54" s="33"/>
      <c r="C54" s="33"/>
      <c r="D54" s="33"/>
      <c r="E54" s="33"/>
      <c r="F54" s="33"/>
      <c r="G54" s="33"/>
      <c r="H54" s="33"/>
      <c r="I54" s="33"/>
      <c r="J54" s="33"/>
    </row>
    <row r="55" spans="1:10" hidden="1" x14ac:dyDescent="0.25">
      <c r="A55" s="33"/>
      <c r="B55" s="33"/>
      <c r="C55" s="33"/>
      <c r="D55" s="33"/>
      <c r="E55" s="33"/>
      <c r="F55" s="33"/>
      <c r="G55" s="33"/>
      <c r="H55" s="33"/>
      <c r="I55" s="33"/>
      <c r="J55" s="33"/>
    </row>
    <row r="56" spans="1:10" hidden="1" x14ac:dyDescent="0.25">
      <c r="A56" s="33"/>
      <c r="B56" s="33"/>
      <c r="C56" s="33"/>
      <c r="D56" s="33"/>
      <c r="E56" s="33"/>
      <c r="F56" s="33"/>
      <c r="G56" s="33"/>
      <c r="H56" s="33"/>
      <c r="I56" s="33"/>
      <c r="J56" s="33"/>
    </row>
    <row r="57" spans="1:10" hidden="1" x14ac:dyDescent="0.25">
      <c r="A57" s="33"/>
      <c r="B57" s="33"/>
      <c r="C57" s="33"/>
      <c r="D57" s="33"/>
      <c r="E57" s="33"/>
      <c r="F57" s="33"/>
      <c r="G57" s="33"/>
      <c r="H57" s="33"/>
      <c r="I57" s="33"/>
      <c r="J57" s="33"/>
    </row>
    <row r="58" spans="1:10" hidden="1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</row>
    <row r="59" spans="1:10" hidden="1" x14ac:dyDescent="0.25">
      <c r="A59" s="33"/>
      <c r="B59" s="33"/>
      <c r="C59" s="33"/>
      <c r="D59" s="33"/>
      <c r="E59" s="33"/>
      <c r="F59" s="33"/>
      <c r="G59" s="33"/>
      <c r="H59" s="33"/>
      <c r="I59" s="33"/>
      <c r="J59" s="33"/>
    </row>
    <row r="60" spans="1:10" hidden="1" x14ac:dyDescent="0.25">
      <c r="A60" s="341" t="s">
        <v>71</v>
      </c>
      <c r="B60" s="341"/>
      <c r="C60" s="33"/>
      <c r="D60" s="33"/>
      <c r="E60" s="33"/>
      <c r="F60" s="33"/>
      <c r="G60" s="33"/>
      <c r="H60" s="33"/>
      <c r="I60" s="33"/>
      <c r="J60" s="33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3" t="s">
        <v>72</v>
      </c>
      <c r="B73" s="333"/>
      <c r="C73" s="333"/>
      <c r="D73" s="333"/>
      <c r="E73" s="333"/>
      <c r="F73" s="333"/>
      <c r="G73" s="333"/>
      <c r="H73" s="333"/>
      <c r="I73" s="333"/>
      <c r="J73" s="333"/>
    </row>
    <row r="74" spans="1:10" ht="16.5" hidden="1" customHeight="1" thickBot="1" x14ac:dyDescent="0.35">
      <c r="A74" s="2" t="s">
        <v>4</v>
      </c>
      <c r="B74" s="3" t="s">
        <v>5</v>
      </c>
      <c r="C74" s="337" t="s">
        <v>41</v>
      </c>
      <c r="D74" s="338"/>
      <c r="E74" s="337" t="s">
        <v>42</v>
      </c>
      <c r="F74" s="339"/>
      <c r="G74" s="337" t="s">
        <v>43</v>
      </c>
      <c r="H74" s="338"/>
      <c r="I74" s="337" t="s">
        <v>44</v>
      </c>
      <c r="J74" s="338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25"/>
      <c r="B77" s="5"/>
      <c r="C77" s="25"/>
      <c r="D77" s="25"/>
      <c r="E77" s="25"/>
      <c r="F77" s="42"/>
      <c r="G77" s="42"/>
      <c r="H77" s="42"/>
      <c r="I77" s="42"/>
      <c r="J77" s="42"/>
    </row>
    <row r="78" spans="1:10" ht="15.75" hidden="1" x14ac:dyDescent="0.3">
      <c r="A78" s="25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29"/>
      <c r="B79" s="13" t="s">
        <v>15</v>
      </c>
      <c r="C79" s="21">
        <v>62500</v>
      </c>
      <c r="D79" s="21">
        <v>138609.60999999999</v>
      </c>
      <c r="E79" s="21">
        <v>62500</v>
      </c>
      <c r="F79" s="21"/>
      <c r="G79" s="21"/>
      <c r="H79" s="21"/>
      <c r="I79" s="21"/>
      <c r="J79" s="21"/>
    </row>
    <row r="80" spans="1:10" hidden="1" x14ac:dyDescent="0.25">
      <c r="A80" s="29"/>
      <c r="B80" s="13" t="s">
        <v>16</v>
      </c>
      <c r="C80" s="21">
        <v>7500</v>
      </c>
      <c r="D80" s="21">
        <v>9818.25</v>
      </c>
      <c r="E80" s="21">
        <v>7500</v>
      </c>
      <c r="F80" s="21">
        <v>9560.36</v>
      </c>
      <c r="G80" s="21"/>
      <c r="H80" s="21"/>
      <c r="I80" s="21"/>
      <c r="J80" s="21"/>
    </row>
    <row r="81" spans="1:10" hidden="1" x14ac:dyDescent="0.25">
      <c r="A81" s="29"/>
      <c r="B81" s="13" t="s">
        <v>17</v>
      </c>
      <c r="C81" s="21">
        <v>8133.97</v>
      </c>
      <c r="D81" s="21"/>
      <c r="E81" s="21">
        <v>8133.97</v>
      </c>
      <c r="F81" s="21">
        <v>39787</v>
      </c>
      <c r="G81" s="21"/>
      <c r="H81" s="21"/>
      <c r="I81" s="21"/>
      <c r="J81" s="21"/>
    </row>
    <row r="82" spans="1:10" hidden="1" x14ac:dyDescent="0.25">
      <c r="A82" s="29"/>
      <c r="B82" s="13" t="s">
        <v>18</v>
      </c>
      <c r="C82" s="21">
        <v>33333.33</v>
      </c>
      <c r="D82" s="21">
        <v>19161.8</v>
      </c>
      <c r="E82" s="21">
        <v>33333.33</v>
      </c>
      <c r="F82" s="21"/>
      <c r="G82" s="21"/>
      <c r="H82" s="21"/>
      <c r="I82" s="21"/>
      <c r="J82" s="21"/>
    </row>
    <row r="83" spans="1:10" hidden="1" x14ac:dyDescent="0.25">
      <c r="A83" s="29"/>
      <c r="B83" s="13" t="s">
        <v>20</v>
      </c>
      <c r="C83" s="21">
        <v>165141.75</v>
      </c>
      <c r="D83" s="21">
        <v>4057.14</v>
      </c>
      <c r="E83" s="21">
        <v>165141.75</v>
      </c>
      <c r="F83" s="21">
        <v>184282.78</v>
      </c>
      <c r="G83" s="21"/>
      <c r="H83" s="21"/>
      <c r="I83" s="21"/>
      <c r="J83" s="21"/>
    </row>
    <row r="84" spans="1:10" hidden="1" x14ac:dyDescent="0.25">
      <c r="A84" s="29"/>
      <c r="B84" s="13" t="s">
        <v>21</v>
      </c>
      <c r="C84" s="21">
        <v>40000</v>
      </c>
      <c r="D84" s="21">
        <v>38120</v>
      </c>
      <c r="E84" s="21">
        <v>40000</v>
      </c>
      <c r="F84" s="21">
        <v>38120</v>
      </c>
      <c r="G84" s="21"/>
      <c r="H84" s="21"/>
      <c r="I84" s="21"/>
      <c r="J84" s="21"/>
    </row>
    <row r="85" spans="1:10" hidden="1" x14ac:dyDescent="0.25">
      <c r="A85" s="29"/>
      <c r="B85" s="13" t="s">
        <v>22</v>
      </c>
      <c r="C85" s="21">
        <v>26305.03</v>
      </c>
      <c r="D85" s="21">
        <v>48548.639999999999</v>
      </c>
      <c r="E85" s="21">
        <v>26305.03</v>
      </c>
      <c r="F85" s="21">
        <v>44604</v>
      </c>
      <c r="G85" s="21"/>
      <c r="H85" s="21"/>
      <c r="I85" s="21"/>
      <c r="J85" s="21"/>
    </row>
    <row r="86" spans="1:10" ht="16.5" hidden="1" thickBot="1" x14ac:dyDescent="0.35">
      <c r="A86" s="29"/>
      <c r="B86" s="15" t="s">
        <v>23</v>
      </c>
      <c r="C86" s="30">
        <f t="shared" ref="C86:J86" si="4">SUM(C79:C85)</f>
        <v>342914.07999999996</v>
      </c>
      <c r="D86" s="30">
        <f t="shared" si="4"/>
        <v>258315.44</v>
      </c>
      <c r="E86" s="30">
        <f t="shared" si="4"/>
        <v>342914.07999999996</v>
      </c>
      <c r="F86" s="30">
        <f t="shared" si="4"/>
        <v>316354.14</v>
      </c>
      <c r="G86" s="30">
        <f t="shared" si="4"/>
        <v>0</v>
      </c>
      <c r="H86" s="30">
        <f t="shared" si="4"/>
        <v>0</v>
      </c>
      <c r="I86" s="30">
        <f t="shared" si="4"/>
        <v>0</v>
      </c>
      <c r="J86" s="30">
        <f t="shared" si="4"/>
        <v>0</v>
      </c>
    </row>
    <row r="87" spans="1:10" ht="15.75" hidden="1" x14ac:dyDescent="0.3">
      <c r="A87" s="29"/>
      <c r="B87" s="16" t="s">
        <v>24</v>
      </c>
      <c r="C87" s="31"/>
      <c r="D87" s="31"/>
      <c r="E87" s="31"/>
      <c r="F87" s="31"/>
      <c r="G87" s="31"/>
      <c r="H87" s="31"/>
      <c r="I87" s="31"/>
      <c r="J87" s="31"/>
    </row>
    <row r="88" spans="1:10" hidden="1" x14ac:dyDescent="0.25">
      <c r="A88" s="29"/>
      <c r="B88" s="13" t="s">
        <v>25</v>
      </c>
      <c r="C88" s="21">
        <v>60936.45</v>
      </c>
      <c r="D88" s="21">
        <v>1023</v>
      </c>
      <c r="E88" s="21">
        <v>60936.45</v>
      </c>
      <c r="F88" s="21">
        <v>58023.7</v>
      </c>
      <c r="G88" s="21"/>
      <c r="H88" s="21"/>
      <c r="I88" s="21"/>
      <c r="J88" s="21"/>
    </row>
    <row r="89" spans="1:10" hidden="1" x14ac:dyDescent="0.25">
      <c r="A89" s="29"/>
      <c r="B89" s="13" t="s">
        <v>26</v>
      </c>
      <c r="C89" s="21">
        <v>600</v>
      </c>
      <c r="D89" s="21"/>
      <c r="E89" s="21">
        <v>600</v>
      </c>
      <c r="F89" s="21"/>
      <c r="G89" s="21"/>
      <c r="H89" s="21"/>
      <c r="I89" s="21"/>
      <c r="J89" s="21"/>
    </row>
    <row r="90" spans="1:10" hidden="1" x14ac:dyDescent="0.25">
      <c r="A90" s="29"/>
      <c r="B90" s="13" t="s">
        <v>49</v>
      </c>
      <c r="C90" s="21">
        <v>945.42</v>
      </c>
      <c r="D90" s="21"/>
      <c r="E90" s="21">
        <v>945.42</v>
      </c>
      <c r="F90" s="21"/>
      <c r="G90" s="21"/>
      <c r="H90" s="21"/>
      <c r="I90" s="21"/>
      <c r="J90" s="21"/>
    </row>
    <row r="91" spans="1:10" hidden="1" x14ac:dyDescent="0.25">
      <c r="A91" s="29"/>
      <c r="B91" s="13" t="s">
        <v>27</v>
      </c>
      <c r="C91" s="21">
        <v>169652.57</v>
      </c>
      <c r="D91" s="21">
        <v>181188.84</v>
      </c>
      <c r="E91" s="21">
        <v>169652.57</v>
      </c>
      <c r="F91" s="21">
        <v>66957.58</v>
      </c>
      <c r="G91" s="21"/>
      <c r="H91" s="21"/>
      <c r="I91" s="21"/>
      <c r="J91" s="21"/>
    </row>
    <row r="92" spans="1:10" hidden="1" x14ac:dyDescent="0.25">
      <c r="A92" s="29"/>
      <c r="B92" s="13" t="s">
        <v>28</v>
      </c>
      <c r="C92" s="21">
        <v>912</v>
      </c>
      <c r="D92" s="21"/>
      <c r="E92" s="21">
        <v>912</v>
      </c>
      <c r="F92" s="21"/>
      <c r="G92" s="21"/>
      <c r="H92" s="21"/>
      <c r="I92" s="21"/>
      <c r="J92" s="21"/>
    </row>
    <row r="93" spans="1:10" hidden="1" x14ac:dyDescent="0.25">
      <c r="A93" s="29"/>
      <c r="B93" s="13" t="s">
        <v>29</v>
      </c>
      <c r="C93" s="21">
        <v>427229.65</v>
      </c>
      <c r="D93" s="21">
        <v>535053.32999999996</v>
      </c>
      <c r="E93" s="21">
        <v>427229.65</v>
      </c>
      <c r="F93" s="21">
        <v>261536.69</v>
      </c>
      <c r="G93" s="21"/>
      <c r="H93" s="21"/>
      <c r="I93" s="21"/>
      <c r="J93" s="21"/>
    </row>
    <row r="94" spans="1:10" hidden="1" x14ac:dyDescent="0.25">
      <c r="A94" s="29"/>
      <c r="B94" s="13" t="s">
        <v>30</v>
      </c>
      <c r="C94" s="21">
        <v>100</v>
      </c>
      <c r="D94" s="21"/>
      <c r="E94" s="21">
        <v>100</v>
      </c>
      <c r="F94" s="21"/>
      <c r="G94" s="21"/>
      <c r="H94" s="21"/>
      <c r="I94" s="21"/>
      <c r="J94" s="21"/>
    </row>
    <row r="95" spans="1:10" hidden="1" x14ac:dyDescent="0.25">
      <c r="A95" s="29"/>
      <c r="B95" s="13" t="s">
        <v>31</v>
      </c>
      <c r="C95" s="21">
        <v>13579.7</v>
      </c>
      <c r="D95" s="21">
        <v>6224.76</v>
      </c>
      <c r="E95" s="21">
        <v>13579.7</v>
      </c>
      <c r="F95" s="21">
        <v>6630</v>
      </c>
      <c r="G95" s="21"/>
      <c r="H95" s="21"/>
      <c r="I95" s="21"/>
      <c r="J95" s="21"/>
    </row>
    <row r="96" spans="1:10" hidden="1" x14ac:dyDescent="0.25">
      <c r="A96" s="29"/>
      <c r="B96" s="13" t="s">
        <v>33</v>
      </c>
      <c r="C96" s="21">
        <v>310</v>
      </c>
      <c r="D96" s="21">
        <v>3610</v>
      </c>
      <c r="E96" s="21">
        <v>310</v>
      </c>
      <c r="F96" s="21"/>
      <c r="G96" s="21"/>
      <c r="H96" s="21"/>
      <c r="I96" s="21"/>
      <c r="J96" s="21"/>
    </row>
    <row r="97" spans="1:10" hidden="1" x14ac:dyDescent="0.25">
      <c r="A97" s="29"/>
      <c r="B97" s="13" t="s">
        <v>34</v>
      </c>
      <c r="C97" s="21">
        <v>10809.43</v>
      </c>
      <c r="D97" s="21">
        <v>39404.76</v>
      </c>
      <c r="E97" s="21">
        <v>10809.43</v>
      </c>
      <c r="F97" s="21">
        <v>23463</v>
      </c>
      <c r="G97" s="21"/>
      <c r="H97" s="21"/>
      <c r="I97" s="21"/>
      <c r="J97" s="21"/>
    </row>
    <row r="98" spans="1:10" hidden="1" x14ac:dyDescent="0.25">
      <c r="A98" s="29"/>
      <c r="B98" s="13" t="s">
        <v>35</v>
      </c>
      <c r="C98" s="21">
        <v>1780006.32</v>
      </c>
      <c r="D98" s="21">
        <v>2752150.16</v>
      </c>
      <c r="E98" s="21">
        <v>1780006.32</v>
      </c>
      <c r="F98" s="21">
        <v>1617110.07</v>
      </c>
      <c r="G98" s="21"/>
      <c r="H98" s="21"/>
      <c r="I98" s="21"/>
      <c r="J98" s="21"/>
    </row>
    <row r="99" spans="1:10" hidden="1" x14ac:dyDescent="0.25">
      <c r="A99" s="29"/>
      <c r="B99" s="13" t="s">
        <v>36</v>
      </c>
      <c r="C99" s="21">
        <v>2208.6999999999998</v>
      </c>
      <c r="D99" s="21"/>
      <c r="E99" s="21">
        <v>2208.6999999999998</v>
      </c>
      <c r="F99" s="21">
        <v>11097</v>
      </c>
      <c r="G99" s="21"/>
      <c r="H99" s="21"/>
      <c r="I99" s="21"/>
      <c r="J99" s="21"/>
    </row>
    <row r="100" spans="1:10" hidden="1" x14ac:dyDescent="0.25">
      <c r="A100" s="29"/>
      <c r="B100" s="13" t="s">
        <v>37</v>
      </c>
      <c r="C100" s="21">
        <v>8105.1</v>
      </c>
      <c r="D100" s="21">
        <v>43640</v>
      </c>
      <c r="E100" s="21">
        <v>8105.1</v>
      </c>
      <c r="F100" s="21"/>
      <c r="G100" s="21"/>
      <c r="H100" s="21"/>
      <c r="I100" s="21"/>
      <c r="J100" s="21"/>
    </row>
    <row r="101" spans="1:10" hidden="1" x14ac:dyDescent="0.25">
      <c r="A101" s="29"/>
      <c r="B101" s="13" t="s">
        <v>38</v>
      </c>
      <c r="C101" s="21">
        <v>165.5</v>
      </c>
      <c r="D101" s="21"/>
      <c r="E101" s="21">
        <v>165.5</v>
      </c>
      <c r="F101" s="21"/>
      <c r="G101" s="21"/>
      <c r="H101" s="21"/>
      <c r="I101" s="21"/>
      <c r="J101" s="21"/>
    </row>
    <row r="102" spans="1:10" ht="16.5" hidden="1" thickBot="1" x14ac:dyDescent="0.35">
      <c r="A102" s="29"/>
      <c r="B102" s="17" t="s">
        <v>39</v>
      </c>
      <c r="C102" s="30">
        <f t="shared" ref="C102:J102" si="5">SUM(C88:C101)</f>
        <v>2475560.8400000003</v>
      </c>
      <c r="D102" s="30">
        <f t="shared" si="5"/>
        <v>3562294.85</v>
      </c>
      <c r="E102" s="30">
        <f t="shared" si="5"/>
        <v>2475560.8400000003</v>
      </c>
      <c r="F102" s="30">
        <f t="shared" si="5"/>
        <v>2044818.04</v>
      </c>
      <c r="G102" s="30">
        <f t="shared" si="5"/>
        <v>0</v>
      </c>
      <c r="H102" s="30">
        <f t="shared" si="5"/>
        <v>0</v>
      </c>
      <c r="I102" s="30">
        <f t="shared" si="5"/>
        <v>0</v>
      </c>
      <c r="J102" s="3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3" t="s">
        <v>73</v>
      </c>
      <c r="B123" s="333"/>
      <c r="C123" s="333"/>
      <c r="D123" s="333"/>
      <c r="E123" s="333"/>
      <c r="F123" s="333"/>
      <c r="G123" s="333"/>
      <c r="H123" s="333"/>
      <c r="I123" s="333"/>
      <c r="J123" s="333"/>
    </row>
    <row r="124" spans="1:10" ht="16.5" hidden="1" customHeight="1" thickBot="1" x14ac:dyDescent="0.35">
      <c r="A124" s="2" t="s">
        <v>4</v>
      </c>
      <c r="B124" s="3" t="s">
        <v>5</v>
      </c>
      <c r="C124" s="337" t="s">
        <v>45</v>
      </c>
      <c r="D124" s="338"/>
      <c r="E124" s="337" t="s">
        <v>46</v>
      </c>
      <c r="F124" s="339"/>
      <c r="G124" s="337" t="s">
        <v>47</v>
      </c>
      <c r="H124" s="338"/>
      <c r="I124" s="337" t="s">
        <v>48</v>
      </c>
      <c r="J124" s="338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25"/>
      <c r="B127" s="5"/>
      <c r="C127" s="42"/>
      <c r="D127" s="26"/>
      <c r="E127" s="42"/>
      <c r="F127" s="42"/>
      <c r="G127" s="42"/>
      <c r="H127" s="42"/>
      <c r="I127" s="42"/>
      <c r="J127" s="42"/>
    </row>
    <row r="128" spans="1:10" ht="15.75" hidden="1" x14ac:dyDescent="0.3">
      <c r="A128" s="25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29"/>
      <c r="B129" s="13" t="s">
        <v>15</v>
      </c>
      <c r="C129" s="21"/>
      <c r="D129" s="21"/>
      <c r="E129" s="21"/>
      <c r="F129" s="21"/>
      <c r="G129" s="21"/>
      <c r="H129" s="21"/>
      <c r="I129" s="21"/>
      <c r="J129" s="21"/>
    </row>
    <row r="130" spans="1:10" hidden="1" x14ac:dyDescent="0.25">
      <c r="A130" s="29"/>
      <c r="B130" s="13" t="s">
        <v>16</v>
      </c>
      <c r="C130" s="21"/>
      <c r="D130" s="21"/>
      <c r="E130" s="21"/>
      <c r="F130" s="21"/>
      <c r="G130" s="21"/>
      <c r="H130" s="21"/>
      <c r="I130" s="21"/>
      <c r="J130" s="21"/>
    </row>
    <row r="131" spans="1:10" hidden="1" x14ac:dyDescent="0.25">
      <c r="A131" s="29"/>
      <c r="B131" s="13" t="s">
        <v>17</v>
      </c>
      <c r="C131" s="21"/>
      <c r="D131" s="21"/>
      <c r="E131" s="21"/>
      <c r="F131" s="21"/>
      <c r="G131" s="21"/>
      <c r="H131" s="21"/>
      <c r="I131" s="21"/>
      <c r="J131" s="21"/>
    </row>
    <row r="132" spans="1:10" hidden="1" x14ac:dyDescent="0.25">
      <c r="A132" s="29"/>
      <c r="B132" s="13" t="s">
        <v>18</v>
      </c>
      <c r="C132" s="21"/>
      <c r="D132" s="21"/>
      <c r="E132" s="21"/>
      <c r="F132" s="21"/>
      <c r="G132" s="21"/>
      <c r="H132" s="21"/>
      <c r="I132" s="21"/>
      <c r="J132" s="21"/>
    </row>
    <row r="133" spans="1:10" hidden="1" x14ac:dyDescent="0.25">
      <c r="A133" s="29"/>
      <c r="B133" s="13" t="s">
        <v>20</v>
      </c>
      <c r="C133" s="21"/>
      <c r="D133" s="21"/>
      <c r="E133" s="21"/>
      <c r="F133" s="21"/>
      <c r="G133" s="21"/>
      <c r="H133" s="21"/>
      <c r="I133" s="21"/>
      <c r="J133" s="21"/>
    </row>
    <row r="134" spans="1:10" hidden="1" x14ac:dyDescent="0.25">
      <c r="A134" s="29"/>
      <c r="B134" s="13" t="s">
        <v>21</v>
      </c>
      <c r="C134" s="21"/>
      <c r="D134" s="21"/>
      <c r="E134" s="21"/>
      <c r="F134" s="21"/>
      <c r="G134" s="21"/>
      <c r="H134" s="21"/>
      <c r="I134" s="21"/>
      <c r="J134" s="21"/>
    </row>
    <row r="135" spans="1:10" hidden="1" x14ac:dyDescent="0.25">
      <c r="A135" s="29"/>
      <c r="B135" s="13" t="s">
        <v>22</v>
      </c>
      <c r="C135" s="21"/>
      <c r="D135" s="21"/>
      <c r="E135" s="21"/>
      <c r="F135" s="21"/>
      <c r="G135" s="21"/>
      <c r="H135" s="21"/>
      <c r="I135" s="21"/>
      <c r="J135" s="21"/>
    </row>
    <row r="136" spans="1:10" ht="16.5" hidden="1" thickBot="1" x14ac:dyDescent="0.35">
      <c r="A136" s="29"/>
      <c r="B136" s="15" t="s">
        <v>23</v>
      </c>
      <c r="C136" s="30">
        <f t="shared" ref="C136:J136" si="7">SUM(C129:C135)</f>
        <v>0</v>
      </c>
      <c r="D136" s="30">
        <f t="shared" si="7"/>
        <v>0</v>
      </c>
      <c r="E136" s="30">
        <f t="shared" si="7"/>
        <v>0</v>
      </c>
      <c r="F136" s="30">
        <f t="shared" si="7"/>
        <v>0</v>
      </c>
      <c r="G136" s="30">
        <f t="shared" si="7"/>
        <v>0</v>
      </c>
      <c r="H136" s="30">
        <f t="shared" si="7"/>
        <v>0</v>
      </c>
      <c r="I136" s="30">
        <f t="shared" si="7"/>
        <v>0</v>
      </c>
      <c r="J136" s="30">
        <f t="shared" si="7"/>
        <v>0</v>
      </c>
    </row>
    <row r="137" spans="1:10" ht="15.75" hidden="1" x14ac:dyDescent="0.3">
      <c r="A137" s="29"/>
      <c r="B137" s="16" t="s">
        <v>24</v>
      </c>
      <c r="C137" s="31"/>
      <c r="D137" s="31"/>
      <c r="E137" s="31"/>
      <c r="F137" s="31"/>
      <c r="G137" s="31"/>
      <c r="H137" s="31"/>
      <c r="I137" s="31"/>
      <c r="J137" s="31"/>
    </row>
    <row r="138" spans="1:10" hidden="1" x14ac:dyDescent="0.25">
      <c r="A138" s="29"/>
      <c r="B138" s="13" t="s">
        <v>25</v>
      </c>
      <c r="C138" s="21"/>
      <c r="D138" s="21"/>
      <c r="E138" s="21"/>
      <c r="F138" s="21"/>
      <c r="G138" s="21"/>
      <c r="H138" s="21"/>
      <c r="I138" s="21"/>
      <c r="J138" s="21"/>
    </row>
    <row r="139" spans="1:10" hidden="1" x14ac:dyDescent="0.25">
      <c r="A139" s="29"/>
      <c r="B139" s="13" t="s">
        <v>74</v>
      </c>
      <c r="C139" s="21"/>
      <c r="D139" s="21"/>
      <c r="E139" s="21"/>
      <c r="F139" s="21"/>
      <c r="G139" s="21"/>
      <c r="H139" s="21"/>
      <c r="I139" s="21"/>
      <c r="J139" s="21"/>
    </row>
    <row r="140" spans="1:10" hidden="1" x14ac:dyDescent="0.25">
      <c r="A140" s="29"/>
      <c r="B140" s="13" t="s">
        <v>49</v>
      </c>
      <c r="C140" s="21"/>
      <c r="D140" s="21"/>
      <c r="E140" s="21"/>
      <c r="F140" s="21"/>
      <c r="G140" s="21"/>
      <c r="H140" s="21"/>
      <c r="I140" s="21"/>
      <c r="J140" s="21"/>
    </row>
    <row r="141" spans="1:10" hidden="1" x14ac:dyDescent="0.25">
      <c r="A141" s="29"/>
      <c r="B141" s="13" t="s">
        <v>27</v>
      </c>
      <c r="C141" s="21"/>
      <c r="D141" s="21"/>
      <c r="E141" s="21"/>
      <c r="F141" s="21"/>
      <c r="G141" s="21"/>
      <c r="H141" s="21"/>
      <c r="I141" s="21"/>
      <c r="J141" s="21"/>
    </row>
    <row r="142" spans="1:10" hidden="1" x14ac:dyDescent="0.25">
      <c r="A142" s="29"/>
      <c r="B142" s="13" t="s">
        <v>28</v>
      </c>
      <c r="C142" s="21"/>
      <c r="D142" s="21"/>
      <c r="E142" s="21"/>
      <c r="F142" s="21"/>
      <c r="G142" s="21"/>
      <c r="H142" s="21"/>
      <c r="I142" s="21"/>
      <c r="J142" s="21"/>
    </row>
    <row r="143" spans="1:10" hidden="1" x14ac:dyDescent="0.25">
      <c r="A143" s="29"/>
      <c r="B143" s="13" t="s">
        <v>29</v>
      </c>
      <c r="C143" s="21"/>
      <c r="D143" s="21"/>
      <c r="E143" s="21"/>
      <c r="F143" s="21"/>
      <c r="G143" s="21"/>
      <c r="H143" s="21"/>
      <c r="I143" s="21"/>
      <c r="J143" s="21"/>
    </row>
    <row r="144" spans="1:10" hidden="1" x14ac:dyDescent="0.25">
      <c r="A144" s="29"/>
      <c r="B144" s="13" t="s">
        <v>30</v>
      </c>
      <c r="C144" s="21"/>
      <c r="D144" s="21"/>
      <c r="E144" s="21"/>
      <c r="F144" s="21"/>
      <c r="G144" s="21"/>
      <c r="H144" s="21"/>
      <c r="I144" s="21"/>
      <c r="J144" s="21"/>
    </row>
    <row r="145" spans="1:10" hidden="1" x14ac:dyDescent="0.25">
      <c r="A145" s="29"/>
      <c r="B145" s="13" t="s">
        <v>31</v>
      </c>
      <c r="C145" s="21"/>
      <c r="D145" s="21"/>
      <c r="E145" s="21"/>
      <c r="F145" s="21"/>
      <c r="G145" s="21"/>
      <c r="H145" s="21"/>
      <c r="I145" s="21"/>
      <c r="J145" s="21"/>
    </row>
    <row r="146" spans="1:10" hidden="1" x14ac:dyDescent="0.25">
      <c r="A146" s="29"/>
      <c r="B146" s="13" t="s">
        <v>33</v>
      </c>
      <c r="C146" s="21"/>
      <c r="D146" s="21"/>
      <c r="E146" s="21"/>
      <c r="F146" s="21"/>
      <c r="G146" s="21"/>
      <c r="H146" s="21"/>
      <c r="I146" s="21"/>
      <c r="J146" s="21"/>
    </row>
    <row r="147" spans="1:10" hidden="1" x14ac:dyDescent="0.25">
      <c r="A147" s="29"/>
      <c r="B147" s="13" t="s">
        <v>34</v>
      </c>
      <c r="C147" s="21"/>
      <c r="D147" s="21"/>
      <c r="E147" s="21"/>
      <c r="F147" s="21"/>
      <c r="G147" s="21"/>
      <c r="H147" s="21"/>
      <c r="I147" s="21"/>
      <c r="J147" s="21"/>
    </row>
    <row r="148" spans="1:10" hidden="1" x14ac:dyDescent="0.25">
      <c r="A148" s="29"/>
      <c r="B148" s="13" t="s">
        <v>35</v>
      </c>
      <c r="C148" s="21"/>
      <c r="D148" s="21"/>
      <c r="E148" s="21"/>
      <c r="F148" s="21"/>
      <c r="G148" s="21"/>
      <c r="H148" s="21"/>
      <c r="I148" s="21"/>
      <c r="J148" s="21"/>
    </row>
    <row r="149" spans="1:10" hidden="1" x14ac:dyDescent="0.25">
      <c r="A149" s="29"/>
      <c r="B149" s="13" t="s">
        <v>36</v>
      </c>
      <c r="C149" s="21"/>
      <c r="D149" s="21"/>
      <c r="E149" s="21"/>
      <c r="F149" s="21"/>
      <c r="G149" s="21"/>
      <c r="H149" s="21"/>
      <c r="I149" s="21"/>
      <c r="J149" s="21"/>
    </row>
    <row r="150" spans="1:10" hidden="1" x14ac:dyDescent="0.25">
      <c r="A150" s="29"/>
      <c r="B150" s="13" t="s">
        <v>37</v>
      </c>
      <c r="C150" s="21"/>
      <c r="D150" s="21"/>
      <c r="E150" s="21"/>
      <c r="F150" s="21"/>
      <c r="G150" s="21"/>
      <c r="H150" s="21"/>
      <c r="I150" s="21"/>
      <c r="J150" s="21"/>
    </row>
    <row r="151" spans="1:10" hidden="1" x14ac:dyDescent="0.25">
      <c r="A151" s="29"/>
      <c r="B151" s="13" t="s">
        <v>38</v>
      </c>
      <c r="C151" s="21"/>
      <c r="D151" s="21"/>
      <c r="E151" s="21"/>
      <c r="F151" s="21"/>
      <c r="G151" s="21"/>
      <c r="H151" s="21"/>
      <c r="I151" s="21"/>
      <c r="J151" s="21"/>
    </row>
    <row r="152" spans="1:10" ht="16.5" hidden="1" thickBot="1" x14ac:dyDescent="0.35">
      <c r="A152" s="29"/>
      <c r="B152" s="17" t="s">
        <v>39</v>
      </c>
      <c r="C152" s="30">
        <f t="shared" ref="C152:J152" si="8">SUM(C138:C151)</f>
        <v>0</v>
      </c>
      <c r="D152" s="30">
        <f t="shared" si="8"/>
        <v>0</v>
      </c>
      <c r="E152" s="30">
        <f t="shared" si="8"/>
        <v>0</v>
      </c>
      <c r="F152" s="30">
        <f t="shared" si="8"/>
        <v>0</v>
      </c>
      <c r="G152" s="30">
        <f t="shared" si="8"/>
        <v>0</v>
      </c>
      <c r="H152" s="30">
        <f t="shared" si="8"/>
        <v>0</v>
      </c>
      <c r="I152" s="30">
        <f t="shared" si="8"/>
        <v>0</v>
      </c>
      <c r="J152" s="30">
        <f t="shared" si="8"/>
        <v>0</v>
      </c>
    </row>
    <row r="153" spans="1:10" hidden="1" x14ac:dyDescent="0.25">
      <c r="D153" s="27"/>
      <c r="J153" s="45"/>
    </row>
    <row r="154" spans="1:10" hidden="1" x14ac:dyDescent="0.25">
      <c r="J154" s="2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40" t="s">
        <v>196</v>
      </c>
      <c r="D177" s="340"/>
      <c r="E177" s="340"/>
      <c r="F177" s="340"/>
    </row>
    <row r="178" spans="3:7" x14ac:dyDescent="0.25">
      <c r="C178" s="342" t="s">
        <v>197</v>
      </c>
      <c r="D178" s="342"/>
      <c r="E178" s="342"/>
      <c r="F178" s="342"/>
    </row>
    <row r="179" spans="3:7" ht="15.75" x14ac:dyDescent="0.3">
      <c r="C179" s="261" t="s">
        <v>4</v>
      </c>
      <c r="D179" s="262" t="s">
        <v>140</v>
      </c>
      <c r="E179" s="343" t="s">
        <v>50</v>
      </c>
      <c r="F179" s="343"/>
    </row>
    <row r="180" spans="3:7" ht="15.75" x14ac:dyDescent="0.3">
      <c r="C180" s="261"/>
      <c r="D180" s="10"/>
      <c r="E180" s="261" t="s">
        <v>11</v>
      </c>
      <c r="F180" s="261" t="s">
        <v>75</v>
      </c>
    </row>
    <row r="181" spans="3:7" ht="15.75" x14ac:dyDescent="0.3">
      <c r="C181" s="113" t="s">
        <v>124</v>
      </c>
      <c r="D181" s="10" t="s">
        <v>13</v>
      </c>
      <c r="E181" s="12">
        <f>+'ENERO DECE-5'!C164</f>
        <v>3985581.27</v>
      </c>
      <c r="F181" s="12">
        <f>+'ENERO DECE-5'!D164</f>
        <v>3830190.31</v>
      </c>
      <c r="G181" s="23"/>
    </row>
    <row r="182" spans="3:7" ht="15.75" x14ac:dyDescent="0.3">
      <c r="C182" s="114"/>
      <c r="D182" s="10"/>
      <c r="E182" s="9"/>
      <c r="F182" s="11"/>
      <c r="G182" s="23"/>
    </row>
    <row r="183" spans="3:7" ht="15.75" x14ac:dyDescent="0.3">
      <c r="C183" s="114"/>
      <c r="D183" s="10" t="s">
        <v>145</v>
      </c>
      <c r="E183" s="12"/>
      <c r="F183" s="12"/>
    </row>
    <row r="184" spans="3:7" x14ac:dyDescent="0.25">
      <c r="C184" s="115">
        <v>111</v>
      </c>
      <c r="D184" s="34" t="s">
        <v>15</v>
      </c>
      <c r="E184" s="14">
        <f>+'ENERO DECE-5'!C167</f>
        <v>0</v>
      </c>
      <c r="F184" s="14">
        <v>0</v>
      </c>
      <c r="G184" s="23"/>
    </row>
    <row r="185" spans="3:7" x14ac:dyDescent="0.25">
      <c r="C185" s="115">
        <v>113</v>
      </c>
      <c r="D185" s="181" t="s">
        <v>146</v>
      </c>
      <c r="E185" s="14">
        <f>+'ENERO DECE-5'!C168</f>
        <v>0</v>
      </c>
      <c r="F185" s="14">
        <v>0</v>
      </c>
      <c r="G185" s="23"/>
    </row>
    <row r="186" spans="3:7" x14ac:dyDescent="0.25">
      <c r="C186" s="115">
        <v>122</v>
      </c>
      <c r="D186" s="34" t="s">
        <v>17</v>
      </c>
      <c r="E186" s="14">
        <f>+'ENERO DECE-5'!C169</f>
        <v>0</v>
      </c>
      <c r="F186" s="14">
        <v>0</v>
      </c>
      <c r="G186" s="23"/>
    </row>
    <row r="187" spans="3:7" x14ac:dyDescent="0.25">
      <c r="C187" s="115">
        <v>163</v>
      </c>
      <c r="D187" s="34" t="s">
        <v>18</v>
      </c>
      <c r="E187" s="14">
        <f>+'ENERO DECE-5'!C170</f>
        <v>100000</v>
      </c>
      <c r="F187" s="14">
        <v>0</v>
      </c>
      <c r="G187" s="23"/>
    </row>
    <row r="188" spans="3:7" x14ac:dyDescent="0.25">
      <c r="C188" s="115">
        <v>169</v>
      </c>
      <c r="D188" s="181" t="s">
        <v>194</v>
      </c>
      <c r="E188" s="14">
        <f>+'ENERO DECE-5'!C171</f>
        <v>20000</v>
      </c>
      <c r="F188" s="14">
        <v>0</v>
      </c>
      <c r="G188" s="23"/>
    </row>
    <row r="189" spans="3:7" x14ac:dyDescent="0.25">
      <c r="C189" s="115">
        <v>171</v>
      </c>
      <c r="D189" s="34" t="s">
        <v>136</v>
      </c>
      <c r="E189" s="14">
        <f>+'ENERO DECE-5'!C172</f>
        <v>50000</v>
      </c>
      <c r="F189" s="14">
        <v>0</v>
      </c>
      <c r="G189" s="23"/>
    </row>
    <row r="190" spans="3:7" x14ac:dyDescent="0.25">
      <c r="C190" s="115">
        <v>174</v>
      </c>
      <c r="D190" s="34" t="s">
        <v>19</v>
      </c>
      <c r="E190" s="14">
        <f>+'ENERO DECE-5'!C173</f>
        <v>53344.25</v>
      </c>
      <c r="F190" s="14">
        <v>13040</v>
      </c>
      <c r="G190" s="23"/>
    </row>
    <row r="191" spans="3:7" x14ac:dyDescent="0.25">
      <c r="C191" s="115">
        <v>197</v>
      </c>
      <c r="D191" s="34" t="s">
        <v>21</v>
      </c>
      <c r="E191" s="14">
        <f>+'ENERO DECE-5'!C175</f>
        <v>0</v>
      </c>
      <c r="F191" s="14">
        <v>0</v>
      </c>
      <c r="G191" s="23"/>
    </row>
    <row r="192" spans="3:7" x14ac:dyDescent="0.25">
      <c r="C192" s="115">
        <v>199</v>
      </c>
      <c r="D192" s="34" t="s">
        <v>22</v>
      </c>
      <c r="E192" s="14">
        <f>+'ENERO DECE-5'!C176</f>
        <v>0</v>
      </c>
      <c r="F192" s="14">
        <v>69600</v>
      </c>
      <c r="G192" s="23"/>
    </row>
    <row r="193" spans="2:8" x14ac:dyDescent="0.25">
      <c r="C193" s="115">
        <v>243</v>
      </c>
      <c r="D193" s="34" t="s">
        <v>49</v>
      </c>
      <c r="E193" s="14">
        <f>+'ENERO DECE-5'!C177</f>
        <v>0</v>
      </c>
      <c r="F193" s="14">
        <v>0</v>
      </c>
      <c r="G193" s="23"/>
    </row>
    <row r="194" spans="2:8" x14ac:dyDescent="0.25">
      <c r="C194" s="115">
        <v>261</v>
      </c>
      <c r="D194" s="34" t="s">
        <v>27</v>
      </c>
      <c r="E194" s="14">
        <f>+'ENERO DECE-5'!C177</f>
        <v>0</v>
      </c>
      <c r="F194" s="14">
        <v>50511.839999999997</v>
      </c>
      <c r="G194" s="23"/>
    </row>
    <row r="195" spans="2:8" x14ac:dyDescent="0.25">
      <c r="C195" s="115">
        <v>262</v>
      </c>
      <c r="D195" s="34" t="s">
        <v>28</v>
      </c>
      <c r="E195" s="14">
        <f>+'ENERO DECE-5'!C178</f>
        <v>17000</v>
      </c>
      <c r="F195" s="14">
        <v>0</v>
      </c>
      <c r="G195" s="23"/>
    </row>
    <row r="196" spans="2:8" x14ac:dyDescent="0.25">
      <c r="C196" s="115">
        <v>266</v>
      </c>
      <c r="D196" s="34" t="s">
        <v>29</v>
      </c>
      <c r="E196" s="14">
        <f>+'ENERO DECE-5'!C179</f>
        <v>0</v>
      </c>
      <c r="F196" s="14">
        <v>0</v>
      </c>
      <c r="G196" s="23"/>
    </row>
    <row r="197" spans="2:8" x14ac:dyDescent="0.25">
      <c r="C197" s="115">
        <v>267</v>
      </c>
      <c r="D197" s="34" t="s">
        <v>30</v>
      </c>
      <c r="E197" s="14">
        <f>+'ENERO DECE-5'!C180</f>
        <v>180000</v>
      </c>
      <c r="F197" s="14">
        <v>0</v>
      </c>
      <c r="G197" s="23"/>
    </row>
    <row r="198" spans="2:8" x14ac:dyDescent="0.25">
      <c r="C198" s="115">
        <v>268</v>
      </c>
      <c r="D198" s="34" t="s">
        <v>31</v>
      </c>
      <c r="E198" s="14">
        <f>+'ENERO DECE-5'!C181</f>
        <v>0</v>
      </c>
      <c r="F198" s="14">
        <v>0</v>
      </c>
      <c r="G198" s="23"/>
    </row>
    <row r="199" spans="2:8" x14ac:dyDescent="0.25">
      <c r="C199" s="115">
        <v>269</v>
      </c>
      <c r="D199" s="34" t="s">
        <v>32</v>
      </c>
      <c r="E199" s="14">
        <f>+'ENERO DECE-5'!C182</f>
        <v>10000</v>
      </c>
      <c r="F199" s="14">
        <v>0</v>
      </c>
      <c r="G199" s="23"/>
    </row>
    <row r="200" spans="2:8" x14ac:dyDescent="0.25">
      <c r="C200" s="115">
        <v>292</v>
      </c>
      <c r="D200" s="34" t="s">
        <v>34</v>
      </c>
      <c r="E200" s="14">
        <f>+'ENERO DECE-5'!C183</f>
        <v>0</v>
      </c>
      <c r="F200" s="14">
        <v>15500</v>
      </c>
      <c r="G200" s="23"/>
    </row>
    <row r="201" spans="2:8" x14ac:dyDescent="0.25">
      <c r="C201" s="115">
        <v>295</v>
      </c>
      <c r="D201" s="34" t="s">
        <v>35</v>
      </c>
      <c r="E201" s="14">
        <f>+'ENERO DECE-5'!C184</f>
        <v>0</v>
      </c>
      <c r="F201" s="14">
        <v>240464</v>
      </c>
      <c r="G201" s="23"/>
    </row>
    <row r="202" spans="2:8" x14ac:dyDescent="0.25">
      <c r="C202" s="115">
        <v>297</v>
      </c>
      <c r="D202" s="34" t="s">
        <v>36</v>
      </c>
      <c r="E202" s="14">
        <f>+'ENERO DECE-5'!C185</f>
        <v>35000</v>
      </c>
      <c r="F202" s="14">
        <v>0</v>
      </c>
      <c r="G202" s="23"/>
    </row>
    <row r="203" spans="2:8" x14ac:dyDescent="0.25">
      <c r="C203" s="115">
        <v>298</v>
      </c>
      <c r="D203" s="34" t="s">
        <v>37</v>
      </c>
      <c r="E203" s="14">
        <f>+'ENERO DECE-5'!C186</f>
        <v>400000</v>
      </c>
      <c r="F203" s="14">
        <v>0</v>
      </c>
      <c r="G203" s="23"/>
      <c r="H203" s="23"/>
    </row>
    <row r="204" spans="2:8" x14ac:dyDescent="0.25">
      <c r="C204" s="115">
        <v>299</v>
      </c>
      <c r="D204" s="34" t="s">
        <v>38</v>
      </c>
      <c r="E204" s="14">
        <f>+'ENERO DECE-5'!C187</f>
        <v>300000</v>
      </c>
      <c r="F204" s="14">
        <v>0</v>
      </c>
      <c r="G204" s="23"/>
      <c r="H204" s="23"/>
    </row>
    <row r="205" spans="2:8" x14ac:dyDescent="0.25">
      <c r="C205" s="115">
        <v>323</v>
      </c>
      <c r="D205" s="181" t="s">
        <v>139</v>
      </c>
      <c r="E205" s="14">
        <f>+'ENERO DECE-5'!C188</f>
        <v>0</v>
      </c>
      <c r="F205" s="14">
        <v>0</v>
      </c>
      <c r="G205" s="23"/>
    </row>
    <row r="206" spans="2:8" ht="15.75" x14ac:dyDescent="0.3">
      <c r="C206" s="18"/>
      <c r="D206" s="10" t="s">
        <v>147</v>
      </c>
      <c r="E206" s="12">
        <f>SUM(E184:E205)</f>
        <v>1165344.25</v>
      </c>
      <c r="F206" s="12">
        <f>SUM(F184:F205)</f>
        <v>389115.83999999997</v>
      </c>
      <c r="G206" s="23"/>
    </row>
    <row r="207" spans="2:8" ht="15.75" x14ac:dyDescent="0.3">
      <c r="C207" s="18"/>
      <c r="D207" s="10" t="s">
        <v>52</v>
      </c>
      <c r="E207" s="12">
        <f>E206+E181</f>
        <v>5150925.5199999996</v>
      </c>
      <c r="F207" s="12">
        <f>+F206+F181</f>
        <v>4219306.1500000004</v>
      </c>
      <c r="G207" s="23"/>
    </row>
    <row r="208" spans="2:8" x14ac:dyDescent="0.25">
      <c r="B208" s="22"/>
      <c r="C208" s="23"/>
      <c r="G208" s="22"/>
    </row>
    <row r="209" spans="2:3" x14ac:dyDescent="0.25">
      <c r="B209" s="22"/>
      <c r="C209" s="23"/>
    </row>
    <row r="240" spans="2:8" x14ac:dyDescent="0.25">
      <c r="B240" s="39" t="s">
        <v>53</v>
      </c>
      <c r="D240" s="105" t="s">
        <v>79</v>
      </c>
      <c r="E240" s="105"/>
      <c r="F240" s="105"/>
      <c r="G240" s="22" t="s">
        <v>76</v>
      </c>
      <c r="H240" t="s">
        <v>80</v>
      </c>
    </row>
    <row r="241" spans="2:10" x14ac:dyDescent="0.25">
      <c r="D241" s="306" t="s">
        <v>81</v>
      </c>
      <c r="E241" s="306"/>
      <c r="F241" s="306"/>
      <c r="G241" s="22"/>
      <c r="H241" s="22" t="s">
        <v>149</v>
      </c>
      <c r="J241" s="22"/>
    </row>
    <row r="242" spans="2:10" x14ac:dyDescent="0.25">
      <c r="D242" s="306" t="s">
        <v>82</v>
      </c>
      <c r="E242" s="306"/>
      <c r="F242" s="306"/>
      <c r="G242" s="22"/>
      <c r="H242" s="22" t="s">
        <v>150</v>
      </c>
      <c r="J242" s="22"/>
    </row>
    <row r="243" spans="2:10" ht="9" customHeight="1" x14ac:dyDescent="0.25">
      <c r="D243" s="40"/>
      <c r="E243" s="40"/>
      <c r="H243" s="22"/>
      <c r="I243" s="22"/>
      <c r="J243" s="22"/>
    </row>
    <row r="244" spans="2:10" x14ac:dyDescent="0.25">
      <c r="B244" s="39" t="s">
        <v>58</v>
      </c>
      <c r="D244" s="22" t="s">
        <v>195</v>
      </c>
      <c r="H244" s="41"/>
      <c r="I244" s="41"/>
      <c r="J244" s="41"/>
    </row>
    <row r="246" spans="2:10" x14ac:dyDescent="0.25">
      <c r="D246" s="22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230" workbookViewId="0">
      <selection activeCell="B191" sqref="B191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8" t="s">
        <v>179</v>
      </c>
      <c r="J8" s="329"/>
    </row>
    <row r="9" spans="1:10" ht="5.25" customHeight="1" x14ac:dyDescent="0.25"/>
    <row r="10" spans="1:10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</row>
    <row r="11" spans="1:10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</row>
    <row r="12" spans="1:10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</row>
    <row r="13" spans="1:10" ht="4.5" customHeight="1" x14ac:dyDescent="0.25">
      <c r="A13" s="265"/>
      <c r="B13" s="265"/>
      <c r="C13" s="265"/>
      <c r="D13" s="265"/>
      <c r="E13" s="265"/>
      <c r="F13" s="265"/>
      <c r="G13" s="265"/>
      <c r="H13" s="265"/>
      <c r="I13" s="265"/>
      <c r="J13" s="265"/>
    </row>
    <row r="14" spans="1:10" ht="16.5" hidden="1" thickBot="1" x14ac:dyDescent="0.3">
      <c r="A14" s="333" t="s">
        <v>60</v>
      </c>
      <c r="B14" s="333"/>
      <c r="C14" s="333"/>
      <c r="D14" s="333"/>
      <c r="E14" s="333"/>
      <c r="F14" s="333"/>
      <c r="G14" s="333"/>
      <c r="H14" s="333"/>
      <c r="I14" s="333"/>
      <c r="J14" s="333"/>
    </row>
    <row r="15" spans="1:10" ht="30.75" hidden="1" customHeight="1" thickBot="1" x14ac:dyDescent="0.35">
      <c r="A15" s="2" t="s">
        <v>4</v>
      </c>
      <c r="B15" s="3" t="s">
        <v>5</v>
      </c>
      <c r="C15" s="337" t="s">
        <v>6</v>
      </c>
      <c r="D15" s="338"/>
      <c r="E15" s="337" t="s">
        <v>7</v>
      </c>
      <c r="F15" s="339"/>
      <c r="G15" s="337" t="s">
        <v>8</v>
      </c>
      <c r="H15" s="338"/>
      <c r="I15" s="337" t="s">
        <v>9</v>
      </c>
      <c r="J15" s="338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25"/>
      <c r="B18" s="5"/>
      <c r="C18" s="26"/>
      <c r="D18" s="25"/>
      <c r="E18" s="42"/>
      <c r="F18" s="42"/>
      <c r="G18" s="25"/>
      <c r="H18" s="42"/>
      <c r="I18" s="25"/>
      <c r="J18" s="42"/>
    </row>
    <row r="19" spans="1:10" ht="15.75" hidden="1" x14ac:dyDescent="0.3">
      <c r="A19" s="25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29"/>
      <c r="B20" s="13" t="s">
        <v>15</v>
      </c>
      <c r="C20" s="21">
        <v>62500</v>
      </c>
      <c r="D20" s="21"/>
      <c r="E20" s="21">
        <v>62500</v>
      </c>
      <c r="F20" s="21">
        <v>56112.02</v>
      </c>
      <c r="G20" s="21">
        <v>62500</v>
      </c>
      <c r="H20" s="21"/>
      <c r="I20" s="21">
        <v>62500</v>
      </c>
      <c r="J20" s="21">
        <v>68083.009999999995</v>
      </c>
    </row>
    <row r="21" spans="1:10" hidden="1" x14ac:dyDescent="0.25">
      <c r="A21" s="29"/>
      <c r="B21" s="13" t="s">
        <v>16</v>
      </c>
      <c r="C21" s="21">
        <v>7500</v>
      </c>
      <c r="D21" s="21"/>
      <c r="E21" s="21">
        <v>7500</v>
      </c>
      <c r="F21" s="21">
        <v>10999</v>
      </c>
      <c r="G21" s="21">
        <v>7500</v>
      </c>
      <c r="H21" s="21">
        <v>11011</v>
      </c>
      <c r="I21" s="21">
        <v>7500</v>
      </c>
      <c r="J21" s="21">
        <v>10992</v>
      </c>
    </row>
    <row r="22" spans="1:10" hidden="1" x14ac:dyDescent="0.25">
      <c r="A22" s="29"/>
      <c r="B22" s="13" t="s">
        <v>17</v>
      </c>
      <c r="C22" s="21">
        <v>8133.97</v>
      </c>
      <c r="D22" s="21"/>
      <c r="E22" s="21">
        <v>8133.97</v>
      </c>
      <c r="F22" s="21"/>
      <c r="G22" s="21">
        <v>8133.97</v>
      </c>
      <c r="H22" s="21"/>
      <c r="I22" s="21">
        <v>8133.97</v>
      </c>
      <c r="J22" s="21">
        <v>4358</v>
      </c>
    </row>
    <row r="23" spans="1:10" hidden="1" x14ac:dyDescent="0.25">
      <c r="A23" s="29"/>
      <c r="B23" s="13" t="s">
        <v>18</v>
      </c>
      <c r="C23" s="21">
        <v>33333.33</v>
      </c>
      <c r="D23" s="21"/>
      <c r="E23" s="21">
        <v>33333.33</v>
      </c>
      <c r="F23" s="21"/>
      <c r="G23" s="21">
        <v>33333.33</v>
      </c>
      <c r="H23" s="21"/>
      <c r="I23" s="21">
        <v>33333.33</v>
      </c>
      <c r="J23" s="21">
        <v>45020</v>
      </c>
    </row>
    <row r="24" spans="1:10" hidden="1" x14ac:dyDescent="0.25">
      <c r="A24" s="29"/>
      <c r="B24" s="13" t="s">
        <v>20</v>
      </c>
      <c r="C24" s="21">
        <v>165141.75</v>
      </c>
      <c r="D24" s="21"/>
      <c r="E24" s="21">
        <v>165141.75</v>
      </c>
      <c r="F24" s="21"/>
      <c r="G24" s="21">
        <v>165141.75</v>
      </c>
      <c r="H24" s="21">
        <v>1000</v>
      </c>
      <c r="I24" s="21">
        <v>165141.75</v>
      </c>
      <c r="J24" s="21">
        <v>26842.86</v>
      </c>
    </row>
    <row r="25" spans="1:10" hidden="1" x14ac:dyDescent="0.25">
      <c r="A25" s="29"/>
      <c r="B25" s="13" t="s">
        <v>21</v>
      </c>
      <c r="C25" s="21">
        <v>40000</v>
      </c>
      <c r="D25" s="21"/>
      <c r="E25" s="21">
        <v>40000</v>
      </c>
      <c r="F25" s="21"/>
      <c r="G25" s="21">
        <v>40000</v>
      </c>
      <c r="H25" s="21"/>
      <c r="I25" s="21">
        <v>40000</v>
      </c>
      <c r="J25" s="21">
        <v>76240</v>
      </c>
    </row>
    <row r="26" spans="1:10" hidden="1" x14ac:dyDescent="0.25">
      <c r="A26" s="29"/>
      <c r="B26" s="13" t="s">
        <v>22</v>
      </c>
      <c r="C26" s="21">
        <v>26305.03</v>
      </c>
      <c r="D26" s="21"/>
      <c r="E26" s="21">
        <v>26305.03</v>
      </c>
      <c r="F26" s="21"/>
      <c r="G26" s="21">
        <v>26305.03</v>
      </c>
      <c r="H26" s="21">
        <v>46532.639999999999</v>
      </c>
      <c r="I26" s="21">
        <v>26305.03</v>
      </c>
      <c r="J26" s="21">
        <v>55063.68</v>
      </c>
    </row>
    <row r="27" spans="1:10" ht="16.5" hidden="1" thickBot="1" x14ac:dyDescent="0.35">
      <c r="A27" s="29"/>
      <c r="B27" s="15" t="s">
        <v>23</v>
      </c>
      <c r="C27" s="30">
        <f t="shared" ref="C27:J27" si="1">SUM(C20:C26)</f>
        <v>342914.07999999996</v>
      </c>
      <c r="D27" s="30">
        <f t="shared" si="1"/>
        <v>0</v>
      </c>
      <c r="E27" s="30">
        <f t="shared" si="1"/>
        <v>342914.07999999996</v>
      </c>
      <c r="F27" s="30">
        <f t="shared" si="1"/>
        <v>67111.01999999999</v>
      </c>
      <c r="G27" s="30">
        <f t="shared" si="1"/>
        <v>342914.07999999996</v>
      </c>
      <c r="H27" s="30">
        <f t="shared" si="1"/>
        <v>58543.64</v>
      </c>
      <c r="I27" s="30">
        <f t="shared" si="1"/>
        <v>342914.07999999996</v>
      </c>
      <c r="J27" s="30">
        <f t="shared" si="1"/>
        <v>286599.55</v>
      </c>
    </row>
    <row r="28" spans="1:10" ht="15.75" hidden="1" x14ac:dyDescent="0.3">
      <c r="A28" s="29"/>
      <c r="B28" s="16" t="s">
        <v>24</v>
      </c>
      <c r="C28" s="31"/>
      <c r="D28" s="31"/>
      <c r="E28" s="31"/>
      <c r="F28" s="31"/>
      <c r="G28" s="31"/>
      <c r="H28" s="31"/>
      <c r="I28" s="31"/>
      <c r="J28" s="31"/>
    </row>
    <row r="29" spans="1:10" hidden="1" x14ac:dyDescent="0.25">
      <c r="A29" s="29"/>
      <c r="B29" s="13" t="s">
        <v>25</v>
      </c>
      <c r="C29" s="21">
        <v>60936.45</v>
      </c>
      <c r="D29" s="21"/>
      <c r="E29" s="21">
        <v>60936.45</v>
      </c>
      <c r="F29" s="21"/>
      <c r="G29" s="21">
        <v>60936.45</v>
      </c>
      <c r="H29" s="21"/>
      <c r="I29" s="21">
        <v>60936.45</v>
      </c>
      <c r="J29" s="21">
        <v>202940.25</v>
      </c>
    </row>
    <row r="30" spans="1:10" hidden="1" x14ac:dyDescent="0.25">
      <c r="A30" s="29"/>
      <c r="B30" s="13" t="s">
        <v>26</v>
      </c>
      <c r="C30" s="21">
        <v>600</v>
      </c>
      <c r="D30" s="21"/>
      <c r="E30" s="21">
        <v>600</v>
      </c>
      <c r="F30" s="21"/>
      <c r="G30" s="21">
        <v>600</v>
      </c>
      <c r="H30" s="21"/>
      <c r="I30" s="21">
        <v>600</v>
      </c>
      <c r="J30" s="21"/>
    </row>
    <row r="31" spans="1:10" hidden="1" x14ac:dyDescent="0.25">
      <c r="A31" s="29"/>
      <c r="B31" s="13" t="s">
        <v>49</v>
      </c>
      <c r="C31" s="21">
        <v>945.42</v>
      </c>
      <c r="D31" s="21"/>
      <c r="E31" s="21">
        <v>945.42</v>
      </c>
      <c r="F31" s="21"/>
      <c r="G31" s="21">
        <v>945.42</v>
      </c>
      <c r="H31" s="21"/>
      <c r="I31" s="21">
        <v>945.42</v>
      </c>
      <c r="J31" s="21"/>
    </row>
    <row r="32" spans="1:10" hidden="1" x14ac:dyDescent="0.25">
      <c r="A32" s="29"/>
      <c r="B32" s="13" t="s">
        <v>27</v>
      </c>
      <c r="C32" s="21">
        <v>169652.57</v>
      </c>
      <c r="D32" s="21"/>
      <c r="E32" s="21">
        <v>169652.57</v>
      </c>
      <c r="F32" s="21"/>
      <c r="G32" s="21">
        <v>169652.57</v>
      </c>
      <c r="H32" s="21"/>
      <c r="I32" s="21">
        <v>169652.57</v>
      </c>
      <c r="J32" s="21">
        <v>178282.05</v>
      </c>
    </row>
    <row r="33" spans="1:10" hidden="1" x14ac:dyDescent="0.25">
      <c r="A33" s="29"/>
      <c r="B33" s="13" t="s">
        <v>28</v>
      </c>
      <c r="C33" s="21">
        <v>912</v>
      </c>
      <c r="D33" s="21"/>
      <c r="E33" s="21">
        <v>912</v>
      </c>
      <c r="F33" s="21"/>
      <c r="G33" s="21">
        <v>912</v>
      </c>
      <c r="H33" s="21"/>
      <c r="I33" s="21">
        <v>912</v>
      </c>
      <c r="J33" s="21"/>
    </row>
    <row r="34" spans="1:10" hidden="1" x14ac:dyDescent="0.25">
      <c r="A34" s="29"/>
      <c r="B34" s="13" t="s">
        <v>29</v>
      </c>
      <c r="C34" s="21">
        <v>427229.65</v>
      </c>
      <c r="D34" s="21"/>
      <c r="E34" s="21">
        <v>427229.65</v>
      </c>
      <c r="F34" s="21"/>
      <c r="G34" s="21">
        <v>427229.65</v>
      </c>
      <c r="H34" s="21"/>
      <c r="I34" s="21">
        <v>427229.65</v>
      </c>
      <c r="J34" s="21">
        <v>1425199.8</v>
      </c>
    </row>
    <row r="35" spans="1:10" hidden="1" x14ac:dyDescent="0.25">
      <c r="A35" s="29"/>
      <c r="B35" s="13" t="s">
        <v>30</v>
      </c>
      <c r="C35" s="21">
        <v>100</v>
      </c>
      <c r="D35" s="21"/>
      <c r="E35" s="21">
        <v>100</v>
      </c>
      <c r="F35" s="21"/>
      <c r="G35" s="21">
        <v>100</v>
      </c>
      <c r="H35" s="21"/>
      <c r="I35" s="21">
        <v>100</v>
      </c>
      <c r="J35" s="21"/>
    </row>
    <row r="36" spans="1:10" hidden="1" x14ac:dyDescent="0.25">
      <c r="A36" s="29"/>
      <c r="B36" s="13" t="s">
        <v>31</v>
      </c>
      <c r="C36" s="21">
        <v>13579.7</v>
      </c>
      <c r="D36" s="21"/>
      <c r="E36" s="21">
        <v>13579.7</v>
      </c>
      <c r="F36" s="21"/>
      <c r="G36" s="21">
        <v>13579.7</v>
      </c>
      <c r="H36" s="21"/>
      <c r="I36" s="21">
        <v>13579.7</v>
      </c>
      <c r="J36" s="21">
        <v>75162.240000000005</v>
      </c>
    </row>
    <row r="37" spans="1:10" hidden="1" x14ac:dyDescent="0.25">
      <c r="A37" s="29"/>
      <c r="B37" s="13" t="s">
        <v>33</v>
      </c>
      <c r="C37" s="21">
        <v>310</v>
      </c>
      <c r="D37" s="21"/>
      <c r="E37" s="21">
        <v>310</v>
      </c>
      <c r="F37" s="21"/>
      <c r="G37" s="21">
        <v>310</v>
      </c>
      <c r="H37" s="21"/>
      <c r="I37" s="21">
        <v>310</v>
      </c>
      <c r="J37" s="21"/>
    </row>
    <row r="38" spans="1:10" hidden="1" x14ac:dyDescent="0.25">
      <c r="A38" s="29"/>
      <c r="B38" s="13" t="s">
        <v>34</v>
      </c>
      <c r="C38" s="21">
        <v>10809.43</v>
      </c>
      <c r="D38" s="21"/>
      <c r="E38" s="21">
        <v>10809.43</v>
      </c>
      <c r="F38" s="21"/>
      <c r="G38" s="21">
        <v>10809.43</v>
      </c>
      <c r="H38" s="21"/>
      <c r="I38" s="21">
        <v>10809.43</v>
      </c>
      <c r="J38" s="21">
        <v>14528.6</v>
      </c>
    </row>
    <row r="39" spans="1:10" hidden="1" x14ac:dyDescent="0.25">
      <c r="A39" s="29"/>
      <c r="B39" s="13" t="s">
        <v>35</v>
      </c>
      <c r="C39" s="21">
        <v>1780006.32</v>
      </c>
      <c r="D39" s="21"/>
      <c r="E39" s="21">
        <v>1780006.32</v>
      </c>
      <c r="F39" s="21"/>
      <c r="G39" s="21">
        <v>1780006.32</v>
      </c>
      <c r="H39" s="21"/>
      <c r="I39" s="21">
        <v>1780006.32</v>
      </c>
      <c r="J39" s="21">
        <v>1545914.81</v>
      </c>
    </row>
    <row r="40" spans="1:10" hidden="1" x14ac:dyDescent="0.25">
      <c r="A40" s="29"/>
      <c r="B40" s="13" t="s">
        <v>36</v>
      </c>
      <c r="C40" s="21">
        <v>2208.6999999999998</v>
      </c>
      <c r="D40" s="21"/>
      <c r="E40" s="21">
        <v>2208.6999999999998</v>
      </c>
      <c r="F40" s="21"/>
      <c r="G40" s="21">
        <v>2208.6999999999998</v>
      </c>
      <c r="H40" s="21"/>
      <c r="I40" s="21">
        <v>2208.6999999999998</v>
      </c>
      <c r="J40" s="21">
        <v>15300</v>
      </c>
    </row>
    <row r="41" spans="1:10" hidden="1" x14ac:dyDescent="0.25">
      <c r="A41" s="29"/>
      <c r="B41" s="13" t="s">
        <v>37</v>
      </c>
      <c r="C41" s="21">
        <v>8105.1</v>
      </c>
      <c r="D41" s="21"/>
      <c r="E41" s="21">
        <v>8105.1</v>
      </c>
      <c r="F41" s="21"/>
      <c r="G41" s="21">
        <v>8105.1</v>
      </c>
      <c r="H41" s="21"/>
      <c r="I41" s="21">
        <v>8105.1</v>
      </c>
      <c r="J41" s="21"/>
    </row>
    <row r="42" spans="1:10" hidden="1" x14ac:dyDescent="0.25">
      <c r="A42" s="29"/>
      <c r="B42" s="13" t="s">
        <v>38</v>
      </c>
      <c r="C42" s="21">
        <v>165.5</v>
      </c>
      <c r="D42" s="21"/>
      <c r="E42" s="21">
        <v>165.5</v>
      </c>
      <c r="F42" s="21"/>
      <c r="G42" s="21">
        <v>165.5</v>
      </c>
      <c r="H42" s="21"/>
      <c r="I42" s="21">
        <v>165.5</v>
      </c>
      <c r="J42" s="21"/>
    </row>
    <row r="43" spans="1:10" ht="16.5" hidden="1" thickBot="1" x14ac:dyDescent="0.35">
      <c r="A43" s="29"/>
      <c r="B43" s="17" t="s">
        <v>39</v>
      </c>
      <c r="C43" s="30">
        <f t="shared" ref="C43:J43" si="2">SUM(C29:C42)</f>
        <v>2475560.8400000003</v>
      </c>
      <c r="D43" s="30">
        <f t="shared" si="2"/>
        <v>0</v>
      </c>
      <c r="E43" s="30">
        <f t="shared" si="2"/>
        <v>2475560.8400000003</v>
      </c>
      <c r="F43" s="30">
        <f t="shared" si="2"/>
        <v>0</v>
      </c>
      <c r="G43" s="30">
        <f t="shared" si="2"/>
        <v>2475560.8400000003</v>
      </c>
      <c r="H43" s="30">
        <f t="shared" si="2"/>
        <v>0</v>
      </c>
      <c r="I43" s="30">
        <f t="shared" si="2"/>
        <v>2475560.8400000003</v>
      </c>
      <c r="J43" s="3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3" t="s">
        <v>61</v>
      </c>
      <c r="B46" s="333"/>
      <c r="C46" s="333"/>
      <c r="D46" s="333"/>
      <c r="E46" s="333"/>
      <c r="F46" s="333"/>
      <c r="G46" s="333"/>
      <c r="H46" s="333"/>
      <c r="I46" s="333"/>
      <c r="J46" s="333"/>
    </row>
    <row r="47" spans="1:10" ht="28.5" hidden="1" customHeight="1" x14ac:dyDescent="0.25">
      <c r="A47" s="84" t="s">
        <v>4</v>
      </c>
      <c r="B47" s="43" t="s">
        <v>62</v>
      </c>
      <c r="C47" s="321" t="s">
        <v>63</v>
      </c>
      <c r="D47" s="344"/>
      <c r="E47" s="321" t="s">
        <v>64</v>
      </c>
      <c r="F47" s="345"/>
      <c r="G47" s="264" t="s">
        <v>65</v>
      </c>
      <c r="H47" s="267"/>
      <c r="I47" s="267"/>
      <c r="J47" s="267"/>
    </row>
    <row r="48" spans="1:10" hidden="1" x14ac:dyDescent="0.25">
      <c r="A48" s="268"/>
      <c r="B48" s="44" t="s">
        <v>66</v>
      </c>
      <c r="C48" s="268" t="s">
        <v>67</v>
      </c>
      <c r="D48" s="268" t="s">
        <v>68</v>
      </c>
      <c r="E48" s="268" t="s">
        <v>67</v>
      </c>
      <c r="F48" s="268" t="s">
        <v>68</v>
      </c>
      <c r="G48" s="268" t="s">
        <v>67</v>
      </c>
      <c r="H48" s="268" t="s">
        <v>68</v>
      </c>
      <c r="I48" s="268"/>
      <c r="J48" s="268"/>
    </row>
    <row r="49" spans="1:10" hidden="1" x14ac:dyDescent="0.25">
      <c r="A49" s="33"/>
      <c r="B49" s="33"/>
      <c r="C49" s="33"/>
      <c r="D49" s="33"/>
      <c r="E49" s="33"/>
      <c r="F49" s="33"/>
      <c r="G49" s="33"/>
      <c r="H49" s="33"/>
      <c r="I49" s="33"/>
      <c r="J49" s="33"/>
    </row>
    <row r="50" spans="1:10" hidden="1" x14ac:dyDescent="0.25">
      <c r="A50" s="33"/>
      <c r="B50" s="33"/>
      <c r="C50" s="33"/>
      <c r="D50" s="33"/>
      <c r="E50" s="33"/>
      <c r="F50" s="33"/>
      <c r="G50" s="33"/>
      <c r="H50" s="33"/>
      <c r="I50" s="33"/>
      <c r="J50" s="33"/>
    </row>
    <row r="51" spans="1:10" hidden="1" x14ac:dyDescent="0.25">
      <c r="A51" s="33"/>
      <c r="B51" s="44" t="s">
        <v>69</v>
      </c>
      <c r="C51" s="33"/>
      <c r="D51" s="33"/>
      <c r="E51" s="33"/>
      <c r="F51" s="33"/>
      <c r="G51" s="33"/>
      <c r="H51" s="33"/>
      <c r="I51" s="33"/>
      <c r="J51" s="33"/>
    </row>
    <row r="52" spans="1:10" hidden="1" x14ac:dyDescent="0.25">
      <c r="A52" s="33"/>
      <c r="B52" s="33" t="s">
        <v>70</v>
      </c>
      <c r="C52" s="33"/>
      <c r="D52" s="33"/>
      <c r="E52" s="33"/>
      <c r="F52" s="33"/>
      <c r="G52" s="33"/>
      <c r="H52" s="33"/>
      <c r="I52" s="33"/>
      <c r="J52" s="33"/>
    </row>
    <row r="53" spans="1:10" hidden="1" x14ac:dyDescent="0.25">
      <c r="A53" s="33"/>
      <c r="B53" s="33"/>
      <c r="C53" s="33"/>
      <c r="D53" s="33"/>
      <c r="E53" s="33"/>
      <c r="F53" s="33"/>
      <c r="G53" s="33"/>
      <c r="H53" s="33"/>
      <c r="I53" s="33"/>
      <c r="J53" s="33"/>
    </row>
    <row r="54" spans="1:10" hidden="1" x14ac:dyDescent="0.25">
      <c r="A54" s="33"/>
      <c r="B54" s="33"/>
      <c r="C54" s="33"/>
      <c r="D54" s="33"/>
      <c r="E54" s="33"/>
      <c r="F54" s="33"/>
      <c r="G54" s="33"/>
      <c r="H54" s="33"/>
      <c r="I54" s="33"/>
      <c r="J54" s="33"/>
    </row>
    <row r="55" spans="1:10" hidden="1" x14ac:dyDescent="0.25">
      <c r="A55" s="33"/>
      <c r="B55" s="33"/>
      <c r="C55" s="33"/>
      <c r="D55" s="33"/>
      <c r="E55" s="33"/>
      <c r="F55" s="33"/>
      <c r="G55" s="33"/>
      <c r="H55" s="33"/>
      <c r="I55" s="33"/>
      <c r="J55" s="33"/>
    </row>
    <row r="56" spans="1:10" hidden="1" x14ac:dyDescent="0.25">
      <c r="A56" s="33"/>
      <c r="B56" s="33"/>
      <c r="C56" s="33"/>
      <c r="D56" s="33"/>
      <c r="E56" s="33"/>
      <c r="F56" s="33"/>
      <c r="G56" s="33"/>
      <c r="H56" s="33"/>
      <c r="I56" s="33"/>
      <c r="J56" s="33"/>
    </row>
    <row r="57" spans="1:10" hidden="1" x14ac:dyDescent="0.25">
      <c r="A57" s="33"/>
      <c r="B57" s="33"/>
      <c r="C57" s="33"/>
      <c r="D57" s="33"/>
      <c r="E57" s="33"/>
      <c r="F57" s="33"/>
      <c r="G57" s="33"/>
      <c r="H57" s="33"/>
      <c r="I57" s="33"/>
      <c r="J57" s="33"/>
    </row>
    <row r="58" spans="1:10" hidden="1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</row>
    <row r="59" spans="1:10" hidden="1" x14ac:dyDescent="0.25">
      <c r="A59" s="33"/>
      <c r="B59" s="33"/>
      <c r="C59" s="33"/>
      <c r="D59" s="33"/>
      <c r="E59" s="33"/>
      <c r="F59" s="33"/>
      <c r="G59" s="33"/>
      <c r="H59" s="33"/>
      <c r="I59" s="33"/>
      <c r="J59" s="33"/>
    </row>
    <row r="60" spans="1:10" hidden="1" x14ac:dyDescent="0.25">
      <c r="A60" s="341" t="s">
        <v>71</v>
      </c>
      <c r="B60" s="341"/>
      <c r="C60" s="33"/>
      <c r="D60" s="33"/>
      <c r="E60" s="33"/>
      <c r="F60" s="33"/>
      <c r="G60" s="33"/>
      <c r="H60" s="33"/>
      <c r="I60" s="33"/>
      <c r="J60" s="33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3" t="s">
        <v>72</v>
      </c>
      <c r="B73" s="333"/>
      <c r="C73" s="333"/>
      <c r="D73" s="333"/>
      <c r="E73" s="333"/>
      <c r="F73" s="333"/>
      <c r="G73" s="333"/>
      <c r="H73" s="333"/>
      <c r="I73" s="333"/>
      <c r="J73" s="333"/>
    </row>
    <row r="74" spans="1:10" ht="16.5" hidden="1" customHeight="1" thickBot="1" x14ac:dyDescent="0.35">
      <c r="A74" s="2" t="s">
        <v>4</v>
      </c>
      <c r="B74" s="3" t="s">
        <v>5</v>
      </c>
      <c r="C74" s="337" t="s">
        <v>41</v>
      </c>
      <c r="D74" s="338"/>
      <c r="E74" s="337" t="s">
        <v>42</v>
      </c>
      <c r="F74" s="339"/>
      <c r="G74" s="337" t="s">
        <v>43</v>
      </c>
      <c r="H74" s="338"/>
      <c r="I74" s="337" t="s">
        <v>44</v>
      </c>
      <c r="J74" s="338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25"/>
      <c r="B77" s="5"/>
      <c r="C77" s="25"/>
      <c r="D77" s="25"/>
      <c r="E77" s="25"/>
      <c r="F77" s="42"/>
      <c r="G77" s="42"/>
      <c r="H77" s="42"/>
      <c r="I77" s="42"/>
      <c r="J77" s="42"/>
    </row>
    <row r="78" spans="1:10" ht="15.75" hidden="1" x14ac:dyDescent="0.3">
      <c r="A78" s="25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29"/>
      <c r="B79" s="13" t="s">
        <v>15</v>
      </c>
      <c r="C79" s="21">
        <v>62500</v>
      </c>
      <c r="D79" s="21">
        <v>138609.60999999999</v>
      </c>
      <c r="E79" s="21">
        <v>62500</v>
      </c>
      <c r="F79" s="21"/>
      <c r="G79" s="21"/>
      <c r="H79" s="21"/>
      <c r="I79" s="21"/>
      <c r="J79" s="21"/>
    </row>
    <row r="80" spans="1:10" hidden="1" x14ac:dyDescent="0.25">
      <c r="A80" s="29"/>
      <c r="B80" s="13" t="s">
        <v>16</v>
      </c>
      <c r="C80" s="21">
        <v>7500</v>
      </c>
      <c r="D80" s="21">
        <v>9818.25</v>
      </c>
      <c r="E80" s="21">
        <v>7500</v>
      </c>
      <c r="F80" s="21">
        <v>9560.36</v>
      </c>
      <c r="G80" s="21"/>
      <c r="H80" s="21"/>
      <c r="I80" s="21"/>
      <c r="J80" s="21"/>
    </row>
    <row r="81" spans="1:10" hidden="1" x14ac:dyDescent="0.25">
      <c r="A81" s="29"/>
      <c r="B81" s="13" t="s">
        <v>17</v>
      </c>
      <c r="C81" s="21">
        <v>8133.97</v>
      </c>
      <c r="D81" s="21"/>
      <c r="E81" s="21">
        <v>8133.97</v>
      </c>
      <c r="F81" s="21">
        <v>39787</v>
      </c>
      <c r="G81" s="21"/>
      <c r="H81" s="21"/>
      <c r="I81" s="21"/>
      <c r="J81" s="21"/>
    </row>
    <row r="82" spans="1:10" hidden="1" x14ac:dyDescent="0.25">
      <c r="A82" s="29"/>
      <c r="B82" s="13" t="s">
        <v>18</v>
      </c>
      <c r="C82" s="21">
        <v>33333.33</v>
      </c>
      <c r="D82" s="21">
        <v>19161.8</v>
      </c>
      <c r="E82" s="21">
        <v>33333.33</v>
      </c>
      <c r="F82" s="21"/>
      <c r="G82" s="21"/>
      <c r="H82" s="21"/>
      <c r="I82" s="21"/>
      <c r="J82" s="21"/>
    </row>
    <row r="83" spans="1:10" hidden="1" x14ac:dyDescent="0.25">
      <c r="A83" s="29"/>
      <c r="B83" s="13" t="s">
        <v>20</v>
      </c>
      <c r="C83" s="21">
        <v>165141.75</v>
      </c>
      <c r="D83" s="21">
        <v>4057.14</v>
      </c>
      <c r="E83" s="21">
        <v>165141.75</v>
      </c>
      <c r="F83" s="21">
        <v>184282.78</v>
      </c>
      <c r="G83" s="21"/>
      <c r="H83" s="21"/>
      <c r="I83" s="21"/>
      <c r="J83" s="21"/>
    </row>
    <row r="84" spans="1:10" hidden="1" x14ac:dyDescent="0.25">
      <c r="A84" s="29"/>
      <c r="B84" s="13" t="s">
        <v>21</v>
      </c>
      <c r="C84" s="21">
        <v>40000</v>
      </c>
      <c r="D84" s="21">
        <v>38120</v>
      </c>
      <c r="E84" s="21">
        <v>40000</v>
      </c>
      <c r="F84" s="21">
        <v>38120</v>
      </c>
      <c r="G84" s="21"/>
      <c r="H84" s="21"/>
      <c r="I84" s="21"/>
      <c r="J84" s="21"/>
    </row>
    <row r="85" spans="1:10" hidden="1" x14ac:dyDescent="0.25">
      <c r="A85" s="29"/>
      <c r="B85" s="13" t="s">
        <v>22</v>
      </c>
      <c r="C85" s="21">
        <v>26305.03</v>
      </c>
      <c r="D85" s="21">
        <v>48548.639999999999</v>
      </c>
      <c r="E85" s="21">
        <v>26305.03</v>
      </c>
      <c r="F85" s="21">
        <v>44604</v>
      </c>
      <c r="G85" s="21"/>
      <c r="H85" s="21"/>
      <c r="I85" s="21"/>
      <c r="J85" s="21"/>
    </row>
    <row r="86" spans="1:10" ht="16.5" hidden="1" thickBot="1" x14ac:dyDescent="0.35">
      <c r="A86" s="29"/>
      <c r="B86" s="15" t="s">
        <v>23</v>
      </c>
      <c r="C86" s="30">
        <f t="shared" ref="C86:J86" si="4">SUM(C79:C85)</f>
        <v>342914.07999999996</v>
      </c>
      <c r="D86" s="30">
        <f t="shared" si="4"/>
        <v>258315.44</v>
      </c>
      <c r="E86" s="30">
        <f t="shared" si="4"/>
        <v>342914.07999999996</v>
      </c>
      <c r="F86" s="30">
        <f t="shared" si="4"/>
        <v>316354.14</v>
      </c>
      <c r="G86" s="30">
        <f t="shared" si="4"/>
        <v>0</v>
      </c>
      <c r="H86" s="30">
        <f t="shared" si="4"/>
        <v>0</v>
      </c>
      <c r="I86" s="30">
        <f t="shared" si="4"/>
        <v>0</v>
      </c>
      <c r="J86" s="30">
        <f t="shared" si="4"/>
        <v>0</v>
      </c>
    </row>
    <row r="87" spans="1:10" ht="15.75" hidden="1" x14ac:dyDescent="0.3">
      <c r="A87" s="29"/>
      <c r="B87" s="16" t="s">
        <v>24</v>
      </c>
      <c r="C87" s="31"/>
      <c r="D87" s="31"/>
      <c r="E87" s="31"/>
      <c r="F87" s="31"/>
      <c r="G87" s="31"/>
      <c r="H87" s="31"/>
      <c r="I87" s="31"/>
      <c r="J87" s="31"/>
    </row>
    <row r="88" spans="1:10" hidden="1" x14ac:dyDescent="0.25">
      <c r="A88" s="29"/>
      <c r="B88" s="13" t="s">
        <v>25</v>
      </c>
      <c r="C88" s="21">
        <v>60936.45</v>
      </c>
      <c r="D88" s="21">
        <v>1023</v>
      </c>
      <c r="E88" s="21">
        <v>60936.45</v>
      </c>
      <c r="F88" s="21">
        <v>58023.7</v>
      </c>
      <c r="G88" s="21"/>
      <c r="H88" s="21"/>
      <c r="I88" s="21"/>
      <c r="J88" s="21"/>
    </row>
    <row r="89" spans="1:10" hidden="1" x14ac:dyDescent="0.25">
      <c r="A89" s="29"/>
      <c r="B89" s="13" t="s">
        <v>26</v>
      </c>
      <c r="C89" s="21">
        <v>600</v>
      </c>
      <c r="D89" s="21"/>
      <c r="E89" s="21">
        <v>600</v>
      </c>
      <c r="F89" s="21"/>
      <c r="G89" s="21"/>
      <c r="H89" s="21"/>
      <c r="I89" s="21"/>
      <c r="J89" s="21"/>
    </row>
    <row r="90" spans="1:10" hidden="1" x14ac:dyDescent="0.25">
      <c r="A90" s="29"/>
      <c r="B90" s="13" t="s">
        <v>49</v>
      </c>
      <c r="C90" s="21">
        <v>945.42</v>
      </c>
      <c r="D90" s="21"/>
      <c r="E90" s="21">
        <v>945.42</v>
      </c>
      <c r="F90" s="21"/>
      <c r="G90" s="21"/>
      <c r="H90" s="21"/>
      <c r="I90" s="21"/>
      <c r="J90" s="21"/>
    </row>
    <row r="91" spans="1:10" hidden="1" x14ac:dyDescent="0.25">
      <c r="A91" s="29"/>
      <c r="B91" s="13" t="s">
        <v>27</v>
      </c>
      <c r="C91" s="21">
        <v>169652.57</v>
      </c>
      <c r="D91" s="21">
        <v>181188.84</v>
      </c>
      <c r="E91" s="21">
        <v>169652.57</v>
      </c>
      <c r="F91" s="21">
        <v>66957.58</v>
      </c>
      <c r="G91" s="21"/>
      <c r="H91" s="21"/>
      <c r="I91" s="21"/>
      <c r="J91" s="21"/>
    </row>
    <row r="92" spans="1:10" hidden="1" x14ac:dyDescent="0.25">
      <c r="A92" s="29"/>
      <c r="B92" s="13" t="s">
        <v>28</v>
      </c>
      <c r="C92" s="21">
        <v>912</v>
      </c>
      <c r="D92" s="21"/>
      <c r="E92" s="21">
        <v>912</v>
      </c>
      <c r="F92" s="21"/>
      <c r="G92" s="21"/>
      <c r="H92" s="21"/>
      <c r="I92" s="21"/>
      <c r="J92" s="21"/>
    </row>
    <row r="93" spans="1:10" hidden="1" x14ac:dyDescent="0.25">
      <c r="A93" s="29"/>
      <c r="B93" s="13" t="s">
        <v>29</v>
      </c>
      <c r="C93" s="21">
        <v>427229.65</v>
      </c>
      <c r="D93" s="21">
        <v>535053.32999999996</v>
      </c>
      <c r="E93" s="21">
        <v>427229.65</v>
      </c>
      <c r="F93" s="21">
        <v>261536.69</v>
      </c>
      <c r="G93" s="21"/>
      <c r="H93" s="21"/>
      <c r="I93" s="21"/>
      <c r="J93" s="21"/>
    </row>
    <row r="94" spans="1:10" hidden="1" x14ac:dyDescent="0.25">
      <c r="A94" s="29"/>
      <c r="B94" s="13" t="s">
        <v>30</v>
      </c>
      <c r="C94" s="21">
        <v>100</v>
      </c>
      <c r="D94" s="21"/>
      <c r="E94" s="21">
        <v>100</v>
      </c>
      <c r="F94" s="21"/>
      <c r="G94" s="21"/>
      <c r="H94" s="21"/>
      <c r="I94" s="21"/>
      <c r="J94" s="21"/>
    </row>
    <row r="95" spans="1:10" hidden="1" x14ac:dyDescent="0.25">
      <c r="A95" s="29"/>
      <c r="B95" s="13" t="s">
        <v>31</v>
      </c>
      <c r="C95" s="21">
        <v>13579.7</v>
      </c>
      <c r="D95" s="21">
        <v>6224.76</v>
      </c>
      <c r="E95" s="21">
        <v>13579.7</v>
      </c>
      <c r="F95" s="21">
        <v>6630</v>
      </c>
      <c r="G95" s="21"/>
      <c r="H95" s="21"/>
      <c r="I95" s="21"/>
      <c r="J95" s="21"/>
    </row>
    <row r="96" spans="1:10" hidden="1" x14ac:dyDescent="0.25">
      <c r="A96" s="29"/>
      <c r="B96" s="13" t="s">
        <v>33</v>
      </c>
      <c r="C96" s="21">
        <v>310</v>
      </c>
      <c r="D96" s="21">
        <v>3610</v>
      </c>
      <c r="E96" s="21">
        <v>310</v>
      </c>
      <c r="F96" s="21"/>
      <c r="G96" s="21"/>
      <c r="H96" s="21"/>
      <c r="I96" s="21"/>
      <c r="J96" s="21"/>
    </row>
    <row r="97" spans="1:10" hidden="1" x14ac:dyDescent="0.25">
      <c r="A97" s="29"/>
      <c r="B97" s="13" t="s">
        <v>34</v>
      </c>
      <c r="C97" s="21">
        <v>10809.43</v>
      </c>
      <c r="D97" s="21">
        <v>39404.76</v>
      </c>
      <c r="E97" s="21">
        <v>10809.43</v>
      </c>
      <c r="F97" s="21">
        <v>23463</v>
      </c>
      <c r="G97" s="21"/>
      <c r="H97" s="21"/>
      <c r="I97" s="21"/>
      <c r="J97" s="21"/>
    </row>
    <row r="98" spans="1:10" hidden="1" x14ac:dyDescent="0.25">
      <c r="A98" s="29"/>
      <c r="B98" s="13" t="s">
        <v>35</v>
      </c>
      <c r="C98" s="21">
        <v>1780006.32</v>
      </c>
      <c r="D98" s="21">
        <v>2752150.16</v>
      </c>
      <c r="E98" s="21">
        <v>1780006.32</v>
      </c>
      <c r="F98" s="21">
        <v>1617110.07</v>
      </c>
      <c r="G98" s="21"/>
      <c r="H98" s="21"/>
      <c r="I98" s="21"/>
      <c r="J98" s="21"/>
    </row>
    <row r="99" spans="1:10" hidden="1" x14ac:dyDescent="0.25">
      <c r="A99" s="29"/>
      <c r="B99" s="13" t="s">
        <v>36</v>
      </c>
      <c r="C99" s="21">
        <v>2208.6999999999998</v>
      </c>
      <c r="D99" s="21"/>
      <c r="E99" s="21">
        <v>2208.6999999999998</v>
      </c>
      <c r="F99" s="21">
        <v>11097</v>
      </c>
      <c r="G99" s="21"/>
      <c r="H99" s="21"/>
      <c r="I99" s="21"/>
      <c r="J99" s="21"/>
    </row>
    <row r="100" spans="1:10" hidden="1" x14ac:dyDescent="0.25">
      <c r="A100" s="29"/>
      <c r="B100" s="13" t="s">
        <v>37</v>
      </c>
      <c r="C100" s="21">
        <v>8105.1</v>
      </c>
      <c r="D100" s="21">
        <v>43640</v>
      </c>
      <c r="E100" s="21">
        <v>8105.1</v>
      </c>
      <c r="F100" s="21"/>
      <c r="G100" s="21"/>
      <c r="H100" s="21"/>
      <c r="I100" s="21"/>
      <c r="J100" s="21"/>
    </row>
    <row r="101" spans="1:10" hidden="1" x14ac:dyDescent="0.25">
      <c r="A101" s="29"/>
      <c r="B101" s="13" t="s">
        <v>38</v>
      </c>
      <c r="C101" s="21">
        <v>165.5</v>
      </c>
      <c r="D101" s="21"/>
      <c r="E101" s="21">
        <v>165.5</v>
      </c>
      <c r="F101" s="21"/>
      <c r="G101" s="21"/>
      <c r="H101" s="21"/>
      <c r="I101" s="21"/>
      <c r="J101" s="21"/>
    </row>
    <row r="102" spans="1:10" ht="16.5" hidden="1" thickBot="1" x14ac:dyDescent="0.35">
      <c r="A102" s="29"/>
      <c r="B102" s="17" t="s">
        <v>39</v>
      </c>
      <c r="C102" s="30">
        <f t="shared" ref="C102:J102" si="5">SUM(C88:C101)</f>
        <v>2475560.8400000003</v>
      </c>
      <c r="D102" s="30">
        <f t="shared" si="5"/>
        <v>3562294.85</v>
      </c>
      <c r="E102" s="30">
        <f t="shared" si="5"/>
        <v>2475560.8400000003</v>
      </c>
      <c r="F102" s="30">
        <f t="shared" si="5"/>
        <v>2044818.04</v>
      </c>
      <c r="G102" s="30">
        <f t="shared" si="5"/>
        <v>0</v>
      </c>
      <c r="H102" s="30">
        <f t="shared" si="5"/>
        <v>0</v>
      </c>
      <c r="I102" s="30">
        <f t="shared" si="5"/>
        <v>0</v>
      </c>
      <c r="J102" s="3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3" t="s">
        <v>73</v>
      </c>
      <c r="B123" s="333"/>
      <c r="C123" s="333"/>
      <c r="D123" s="333"/>
      <c r="E123" s="333"/>
      <c r="F123" s="333"/>
      <c r="G123" s="333"/>
      <c r="H123" s="333"/>
      <c r="I123" s="333"/>
      <c r="J123" s="333"/>
    </row>
    <row r="124" spans="1:10" ht="16.5" hidden="1" customHeight="1" thickBot="1" x14ac:dyDescent="0.35">
      <c r="A124" s="2" t="s">
        <v>4</v>
      </c>
      <c r="B124" s="3" t="s">
        <v>5</v>
      </c>
      <c r="C124" s="337" t="s">
        <v>45</v>
      </c>
      <c r="D124" s="338"/>
      <c r="E124" s="337" t="s">
        <v>46</v>
      </c>
      <c r="F124" s="339"/>
      <c r="G124" s="337" t="s">
        <v>47</v>
      </c>
      <c r="H124" s="338"/>
      <c r="I124" s="337" t="s">
        <v>48</v>
      </c>
      <c r="J124" s="338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25"/>
      <c r="B127" s="5"/>
      <c r="C127" s="42"/>
      <c r="D127" s="26"/>
      <c r="E127" s="42"/>
      <c r="F127" s="42"/>
      <c r="G127" s="42"/>
      <c r="H127" s="42"/>
      <c r="I127" s="42"/>
      <c r="J127" s="42"/>
    </row>
    <row r="128" spans="1:10" ht="15.75" hidden="1" x14ac:dyDescent="0.3">
      <c r="A128" s="25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29"/>
      <c r="B129" s="13" t="s">
        <v>15</v>
      </c>
      <c r="C129" s="21"/>
      <c r="D129" s="21"/>
      <c r="E129" s="21"/>
      <c r="F129" s="21"/>
      <c r="G129" s="21"/>
      <c r="H129" s="21"/>
      <c r="I129" s="21"/>
      <c r="J129" s="21"/>
    </row>
    <row r="130" spans="1:10" hidden="1" x14ac:dyDescent="0.25">
      <c r="A130" s="29"/>
      <c r="B130" s="13" t="s">
        <v>16</v>
      </c>
      <c r="C130" s="21"/>
      <c r="D130" s="21"/>
      <c r="E130" s="21"/>
      <c r="F130" s="21"/>
      <c r="G130" s="21"/>
      <c r="H130" s="21"/>
      <c r="I130" s="21"/>
      <c r="J130" s="21"/>
    </row>
    <row r="131" spans="1:10" hidden="1" x14ac:dyDescent="0.25">
      <c r="A131" s="29"/>
      <c r="B131" s="13" t="s">
        <v>17</v>
      </c>
      <c r="C131" s="21"/>
      <c r="D131" s="21"/>
      <c r="E131" s="21"/>
      <c r="F131" s="21"/>
      <c r="G131" s="21"/>
      <c r="H131" s="21"/>
      <c r="I131" s="21"/>
      <c r="J131" s="21"/>
    </row>
    <row r="132" spans="1:10" hidden="1" x14ac:dyDescent="0.25">
      <c r="A132" s="29"/>
      <c r="B132" s="13" t="s">
        <v>18</v>
      </c>
      <c r="C132" s="21"/>
      <c r="D132" s="21"/>
      <c r="E132" s="21"/>
      <c r="F132" s="21"/>
      <c r="G132" s="21"/>
      <c r="H132" s="21"/>
      <c r="I132" s="21"/>
      <c r="J132" s="21"/>
    </row>
    <row r="133" spans="1:10" hidden="1" x14ac:dyDescent="0.25">
      <c r="A133" s="29"/>
      <c r="B133" s="13" t="s">
        <v>20</v>
      </c>
      <c r="C133" s="21"/>
      <c r="D133" s="21"/>
      <c r="E133" s="21"/>
      <c r="F133" s="21"/>
      <c r="G133" s="21"/>
      <c r="H133" s="21"/>
      <c r="I133" s="21"/>
      <c r="J133" s="21"/>
    </row>
    <row r="134" spans="1:10" hidden="1" x14ac:dyDescent="0.25">
      <c r="A134" s="29"/>
      <c r="B134" s="13" t="s">
        <v>21</v>
      </c>
      <c r="C134" s="21"/>
      <c r="D134" s="21"/>
      <c r="E134" s="21"/>
      <c r="F134" s="21"/>
      <c r="G134" s="21"/>
      <c r="H134" s="21"/>
      <c r="I134" s="21"/>
      <c r="J134" s="21"/>
    </row>
    <row r="135" spans="1:10" hidden="1" x14ac:dyDescent="0.25">
      <c r="A135" s="29"/>
      <c r="B135" s="13" t="s">
        <v>22</v>
      </c>
      <c r="C135" s="21"/>
      <c r="D135" s="21"/>
      <c r="E135" s="21"/>
      <c r="F135" s="21"/>
      <c r="G135" s="21"/>
      <c r="H135" s="21"/>
      <c r="I135" s="21"/>
      <c r="J135" s="21"/>
    </row>
    <row r="136" spans="1:10" ht="16.5" hidden="1" thickBot="1" x14ac:dyDescent="0.35">
      <c r="A136" s="29"/>
      <c r="B136" s="15" t="s">
        <v>23</v>
      </c>
      <c r="C136" s="30">
        <f t="shared" ref="C136:J136" si="7">SUM(C129:C135)</f>
        <v>0</v>
      </c>
      <c r="D136" s="30">
        <f t="shared" si="7"/>
        <v>0</v>
      </c>
      <c r="E136" s="30">
        <f t="shared" si="7"/>
        <v>0</v>
      </c>
      <c r="F136" s="30">
        <f t="shared" si="7"/>
        <v>0</v>
      </c>
      <c r="G136" s="30">
        <f t="shared" si="7"/>
        <v>0</v>
      </c>
      <c r="H136" s="30">
        <f t="shared" si="7"/>
        <v>0</v>
      </c>
      <c r="I136" s="30">
        <f t="shared" si="7"/>
        <v>0</v>
      </c>
      <c r="J136" s="30">
        <f t="shared" si="7"/>
        <v>0</v>
      </c>
    </row>
    <row r="137" spans="1:10" ht="15.75" hidden="1" x14ac:dyDescent="0.3">
      <c r="A137" s="29"/>
      <c r="B137" s="16" t="s">
        <v>24</v>
      </c>
      <c r="C137" s="31"/>
      <c r="D137" s="31"/>
      <c r="E137" s="31"/>
      <c r="F137" s="31"/>
      <c r="G137" s="31"/>
      <c r="H137" s="31"/>
      <c r="I137" s="31"/>
      <c r="J137" s="31"/>
    </row>
    <row r="138" spans="1:10" hidden="1" x14ac:dyDescent="0.25">
      <c r="A138" s="29"/>
      <c r="B138" s="13" t="s">
        <v>25</v>
      </c>
      <c r="C138" s="21"/>
      <c r="D138" s="21"/>
      <c r="E138" s="21"/>
      <c r="F138" s="21"/>
      <c r="G138" s="21"/>
      <c r="H138" s="21"/>
      <c r="I138" s="21"/>
      <c r="J138" s="21"/>
    </row>
    <row r="139" spans="1:10" hidden="1" x14ac:dyDescent="0.25">
      <c r="A139" s="29"/>
      <c r="B139" s="13" t="s">
        <v>74</v>
      </c>
      <c r="C139" s="21"/>
      <c r="D139" s="21"/>
      <c r="E139" s="21"/>
      <c r="F139" s="21"/>
      <c r="G139" s="21"/>
      <c r="H139" s="21"/>
      <c r="I139" s="21"/>
      <c r="J139" s="21"/>
    </row>
    <row r="140" spans="1:10" hidden="1" x14ac:dyDescent="0.25">
      <c r="A140" s="29"/>
      <c r="B140" s="13" t="s">
        <v>49</v>
      </c>
      <c r="C140" s="21"/>
      <c r="D140" s="21"/>
      <c r="E140" s="21"/>
      <c r="F140" s="21"/>
      <c r="G140" s="21"/>
      <c r="H140" s="21"/>
      <c r="I140" s="21"/>
      <c r="J140" s="21"/>
    </row>
    <row r="141" spans="1:10" hidden="1" x14ac:dyDescent="0.25">
      <c r="A141" s="29"/>
      <c r="B141" s="13" t="s">
        <v>27</v>
      </c>
      <c r="C141" s="21"/>
      <c r="D141" s="21"/>
      <c r="E141" s="21"/>
      <c r="F141" s="21"/>
      <c r="G141" s="21"/>
      <c r="H141" s="21"/>
      <c r="I141" s="21"/>
      <c r="J141" s="21"/>
    </row>
    <row r="142" spans="1:10" hidden="1" x14ac:dyDescent="0.25">
      <c r="A142" s="29"/>
      <c r="B142" s="13" t="s">
        <v>28</v>
      </c>
      <c r="C142" s="21"/>
      <c r="D142" s="21"/>
      <c r="E142" s="21"/>
      <c r="F142" s="21"/>
      <c r="G142" s="21"/>
      <c r="H142" s="21"/>
      <c r="I142" s="21"/>
      <c r="J142" s="21"/>
    </row>
    <row r="143" spans="1:10" hidden="1" x14ac:dyDescent="0.25">
      <c r="A143" s="29"/>
      <c r="B143" s="13" t="s">
        <v>29</v>
      </c>
      <c r="C143" s="21"/>
      <c r="D143" s="21"/>
      <c r="E143" s="21"/>
      <c r="F143" s="21"/>
      <c r="G143" s="21"/>
      <c r="H143" s="21"/>
      <c r="I143" s="21"/>
      <c r="J143" s="21"/>
    </row>
    <row r="144" spans="1:10" hidden="1" x14ac:dyDescent="0.25">
      <c r="A144" s="29"/>
      <c r="B144" s="13" t="s">
        <v>30</v>
      </c>
      <c r="C144" s="21"/>
      <c r="D144" s="21"/>
      <c r="E144" s="21"/>
      <c r="F144" s="21"/>
      <c r="G144" s="21"/>
      <c r="H144" s="21"/>
      <c r="I144" s="21"/>
      <c r="J144" s="21"/>
    </row>
    <row r="145" spans="1:10" hidden="1" x14ac:dyDescent="0.25">
      <c r="A145" s="29"/>
      <c r="B145" s="13" t="s">
        <v>31</v>
      </c>
      <c r="C145" s="21"/>
      <c r="D145" s="21"/>
      <c r="E145" s="21"/>
      <c r="F145" s="21"/>
      <c r="G145" s="21"/>
      <c r="H145" s="21"/>
      <c r="I145" s="21"/>
      <c r="J145" s="21"/>
    </row>
    <row r="146" spans="1:10" hidden="1" x14ac:dyDescent="0.25">
      <c r="A146" s="29"/>
      <c r="B146" s="13" t="s">
        <v>33</v>
      </c>
      <c r="C146" s="21"/>
      <c r="D146" s="21"/>
      <c r="E146" s="21"/>
      <c r="F146" s="21"/>
      <c r="G146" s="21"/>
      <c r="H146" s="21"/>
      <c r="I146" s="21"/>
      <c r="J146" s="21"/>
    </row>
    <row r="147" spans="1:10" hidden="1" x14ac:dyDescent="0.25">
      <c r="A147" s="29"/>
      <c r="B147" s="13" t="s">
        <v>34</v>
      </c>
      <c r="C147" s="21"/>
      <c r="D147" s="21"/>
      <c r="E147" s="21"/>
      <c r="F147" s="21"/>
      <c r="G147" s="21"/>
      <c r="H147" s="21"/>
      <c r="I147" s="21"/>
      <c r="J147" s="21"/>
    </row>
    <row r="148" spans="1:10" hidden="1" x14ac:dyDescent="0.25">
      <c r="A148" s="29"/>
      <c r="B148" s="13" t="s">
        <v>35</v>
      </c>
      <c r="C148" s="21"/>
      <c r="D148" s="21"/>
      <c r="E148" s="21"/>
      <c r="F148" s="21"/>
      <c r="G148" s="21"/>
      <c r="H148" s="21"/>
      <c r="I148" s="21"/>
      <c r="J148" s="21"/>
    </row>
    <row r="149" spans="1:10" hidden="1" x14ac:dyDescent="0.25">
      <c r="A149" s="29"/>
      <c r="B149" s="13" t="s">
        <v>36</v>
      </c>
      <c r="C149" s="21"/>
      <c r="D149" s="21"/>
      <c r="E149" s="21"/>
      <c r="F149" s="21"/>
      <c r="G149" s="21"/>
      <c r="H149" s="21"/>
      <c r="I149" s="21"/>
      <c r="J149" s="21"/>
    </row>
    <row r="150" spans="1:10" hidden="1" x14ac:dyDescent="0.25">
      <c r="A150" s="29"/>
      <c r="B150" s="13" t="s">
        <v>37</v>
      </c>
      <c r="C150" s="21"/>
      <c r="D150" s="21"/>
      <c r="E150" s="21"/>
      <c r="F150" s="21"/>
      <c r="G150" s="21"/>
      <c r="H150" s="21"/>
      <c r="I150" s="21"/>
      <c r="J150" s="21"/>
    </row>
    <row r="151" spans="1:10" hidden="1" x14ac:dyDescent="0.25">
      <c r="A151" s="29"/>
      <c r="B151" s="13" t="s">
        <v>38</v>
      </c>
      <c r="C151" s="21"/>
      <c r="D151" s="21"/>
      <c r="E151" s="21"/>
      <c r="F151" s="21"/>
      <c r="G151" s="21"/>
      <c r="H151" s="21"/>
      <c r="I151" s="21"/>
      <c r="J151" s="21"/>
    </row>
    <row r="152" spans="1:10" ht="16.5" hidden="1" thickBot="1" x14ac:dyDescent="0.35">
      <c r="A152" s="29"/>
      <c r="B152" s="17" t="s">
        <v>39</v>
      </c>
      <c r="C152" s="30">
        <f t="shared" ref="C152:J152" si="8">SUM(C138:C151)</f>
        <v>0</v>
      </c>
      <c r="D152" s="30">
        <f t="shared" si="8"/>
        <v>0</v>
      </c>
      <c r="E152" s="30">
        <f t="shared" si="8"/>
        <v>0</v>
      </c>
      <c r="F152" s="30">
        <f t="shared" si="8"/>
        <v>0</v>
      </c>
      <c r="G152" s="30">
        <f t="shared" si="8"/>
        <v>0</v>
      </c>
      <c r="H152" s="30">
        <f t="shared" si="8"/>
        <v>0</v>
      </c>
      <c r="I152" s="30">
        <f t="shared" si="8"/>
        <v>0</v>
      </c>
      <c r="J152" s="30">
        <f t="shared" si="8"/>
        <v>0</v>
      </c>
    </row>
    <row r="153" spans="1:10" hidden="1" x14ac:dyDescent="0.25">
      <c r="D153" s="27"/>
      <c r="J153" s="45"/>
    </row>
    <row r="154" spans="1:10" hidden="1" x14ac:dyDescent="0.25">
      <c r="J154" s="2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40" t="s">
        <v>196</v>
      </c>
      <c r="D177" s="340"/>
      <c r="E177" s="340"/>
      <c r="F177" s="340"/>
    </row>
    <row r="178" spans="3:7" x14ac:dyDescent="0.25">
      <c r="C178" s="342" t="s">
        <v>204</v>
      </c>
      <c r="D178" s="342"/>
      <c r="E178" s="342"/>
      <c r="F178" s="342"/>
    </row>
    <row r="179" spans="3:7" ht="15.75" x14ac:dyDescent="0.3">
      <c r="C179" s="261" t="s">
        <v>4</v>
      </c>
      <c r="D179" s="266" t="s">
        <v>140</v>
      </c>
      <c r="E179" s="343" t="s">
        <v>50</v>
      </c>
      <c r="F179" s="343"/>
    </row>
    <row r="180" spans="3:7" ht="15.75" x14ac:dyDescent="0.3">
      <c r="C180" s="261"/>
      <c r="D180" s="10"/>
      <c r="E180" s="261" t="s">
        <v>11</v>
      </c>
      <c r="F180" s="261" t="s">
        <v>75</v>
      </c>
    </row>
    <row r="181" spans="3:7" ht="15.75" x14ac:dyDescent="0.3">
      <c r="C181" s="273" t="s">
        <v>124</v>
      </c>
      <c r="D181" s="10" t="s">
        <v>13</v>
      </c>
      <c r="E181" s="12">
        <f>+'FEBRERO DECE-5'!C164</f>
        <v>7971162.54</v>
      </c>
      <c r="F181" s="12">
        <f>+'FEBRERO DECE-5'!D164</f>
        <v>7723924.790000001</v>
      </c>
      <c r="G181" s="23"/>
    </row>
    <row r="182" spans="3:7" ht="15.75" x14ac:dyDescent="0.3">
      <c r="C182" s="9"/>
      <c r="D182" s="10"/>
      <c r="E182" s="9"/>
      <c r="F182" s="11"/>
      <c r="G182" s="23"/>
    </row>
    <row r="183" spans="3:7" ht="15.75" x14ac:dyDescent="0.3">
      <c r="C183" s="9"/>
      <c r="D183" s="10" t="s">
        <v>145</v>
      </c>
      <c r="E183" s="12"/>
      <c r="F183" s="12"/>
    </row>
    <row r="184" spans="3:7" x14ac:dyDescent="0.25">
      <c r="C184" s="274">
        <v>111</v>
      </c>
      <c r="D184" s="34" t="str">
        <f>+'FEBRERO DECE-5'!B167</f>
        <v>ENERGIA ELECTRICA</v>
      </c>
      <c r="E184" s="14">
        <f>+'FEBRERO DECE-5'!C167</f>
        <v>106000</v>
      </c>
      <c r="F184" s="14">
        <v>96455.75</v>
      </c>
      <c r="G184" s="23"/>
    </row>
    <row r="185" spans="3:7" x14ac:dyDescent="0.25">
      <c r="C185" s="274">
        <v>113</v>
      </c>
      <c r="D185" s="34" t="str">
        <f>+'FEBRERO DECE-5'!B168</f>
        <v>TELEFONIA</v>
      </c>
      <c r="E185" s="14">
        <f>+'FEBRERO DECE-5'!C168</f>
        <v>11825</v>
      </c>
      <c r="F185" s="14">
        <v>8643.16</v>
      </c>
      <c r="G185" s="23"/>
    </row>
    <row r="186" spans="3:7" x14ac:dyDescent="0.25">
      <c r="C186" s="274">
        <v>122</v>
      </c>
      <c r="D186" s="34" t="str">
        <f>+'FEBRERO DECE-5'!B169</f>
        <v>IMPRESIÓN, ENCUADERNACION Y REPRODUCCION</v>
      </c>
      <c r="E186" s="14">
        <f>+'FEBRERO DECE-5'!C169</f>
        <v>64244.05</v>
      </c>
      <c r="F186" s="14">
        <v>4154.5</v>
      </c>
      <c r="G186" s="23"/>
    </row>
    <row r="187" spans="3:7" x14ac:dyDescent="0.25">
      <c r="C187" s="274">
        <v>163</v>
      </c>
      <c r="D187" s="34" t="str">
        <f>+'FEBRERO DECE-5'!B170</f>
        <v>MANT. Y REP. EQUIPO MEDICO SANITARIO Y DE LAB.</v>
      </c>
      <c r="E187" s="14">
        <f>+'FEBRERO DECE-5'!C170</f>
        <v>100000</v>
      </c>
      <c r="F187" s="14">
        <v>17366.5</v>
      </c>
      <c r="G187" s="23"/>
    </row>
    <row r="188" spans="3:7" x14ac:dyDescent="0.25">
      <c r="C188" s="274">
        <v>169</v>
      </c>
      <c r="D188" s="34" t="str">
        <f>+'FEBRERO DECE-5'!B171</f>
        <v>MANT. Y REP. DE OTRAS MAQ. Y EQUIPO</v>
      </c>
      <c r="E188" s="14">
        <f>+'FEBRERO DECE-5'!C171</f>
        <v>20000</v>
      </c>
      <c r="F188" s="14">
        <v>0</v>
      </c>
      <c r="G188" s="23"/>
    </row>
    <row r="189" spans="3:7" x14ac:dyDescent="0.25">
      <c r="C189" s="274">
        <v>171</v>
      </c>
      <c r="D189" s="34" t="str">
        <f>+'FEBRERO DECE-5'!B172</f>
        <v>MANT. Y REPARACION DE EDIFICIOS</v>
      </c>
      <c r="E189" s="14">
        <f>+'FEBRERO DECE-5'!C172</f>
        <v>50000</v>
      </c>
      <c r="F189" s="14">
        <v>29500</v>
      </c>
      <c r="G189" s="23"/>
    </row>
    <row r="190" spans="3:7" x14ac:dyDescent="0.25">
      <c r="C190" s="274">
        <v>174</v>
      </c>
      <c r="D190" s="34" t="str">
        <f>+'FEBRERO DECE-5'!B173</f>
        <v>MANT. Y REP. DE INSTALACIONES</v>
      </c>
      <c r="E190" s="14">
        <f>+'FEBRERO DECE-5'!C173</f>
        <v>56688.5</v>
      </c>
      <c r="F190" s="14">
        <v>25640</v>
      </c>
      <c r="G190" s="23"/>
    </row>
    <row r="191" spans="3:7" x14ac:dyDescent="0.25">
      <c r="C191" s="274">
        <v>197</v>
      </c>
      <c r="D191" s="34" t="str">
        <f>+'FEBRERO DECE-5'!B174</f>
        <v>SERVICIOS DE VIGILANCIA</v>
      </c>
      <c r="E191" s="14">
        <f>+'FEBRERO DECE-5'!C174</f>
        <v>52000</v>
      </c>
      <c r="F191" s="14">
        <v>52000</v>
      </c>
      <c r="G191" s="23"/>
    </row>
    <row r="192" spans="3:7" x14ac:dyDescent="0.25">
      <c r="C192" s="274">
        <v>199</v>
      </c>
      <c r="D192" s="34" t="str">
        <f>+'FEBRERO DECE-5'!B175</f>
        <v>OTROS SERVICIOS NO PERSONALES</v>
      </c>
      <c r="E192" s="14">
        <f>+'FEBRERO DECE-5'!C175</f>
        <v>127225.9</v>
      </c>
      <c r="F192" s="14">
        <v>101856.68</v>
      </c>
      <c r="G192" s="23"/>
    </row>
    <row r="193" spans="2:8" x14ac:dyDescent="0.25">
      <c r="C193" s="274">
        <v>243</v>
      </c>
      <c r="D193" s="34" t="str">
        <f>+'FEBRERO DECE-5'!B176</f>
        <v>PRODUCTOS DE PAPEL O CARTON</v>
      </c>
      <c r="E193" s="14">
        <f>+'FEBRERO DECE-5'!C176</f>
        <v>77602.259999999995</v>
      </c>
      <c r="F193" s="14">
        <v>112506.6</v>
      </c>
      <c r="G193" s="23"/>
    </row>
    <row r="194" spans="2:8" x14ac:dyDescent="0.25">
      <c r="C194" s="274">
        <v>261</v>
      </c>
      <c r="D194" s="34" t="str">
        <f>+'FEBRERO DECE-5'!B177</f>
        <v>ELEMENTOS Y COMPUESTOS QUIMICOS</v>
      </c>
      <c r="E194" s="14">
        <f>+'FEBRERO DECE-5'!C177</f>
        <v>812953.74</v>
      </c>
      <c r="F194" s="14">
        <v>127186.88</v>
      </c>
      <c r="G194" s="23"/>
    </row>
    <row r="195" spans="2:8" x14ac:dyDescent="0.25">
      <c r="C195" s="274">
        <v>262</v>
      </c>
      <c r="D195" s="34" t="str">
        <f>+'FEBRERO DECE-5'!B178</f>
        <v>COMBUSTIBLES Y LUBRICANTES</v>
      </c>
      <c r="E195" s="14">
        <f>+'FEBRERO DECE-5'!C178</f>
        <v>17000</v>
      </c>
      <c r="F195" s="14">
        <v>13195</v>
      </c>
      <c r="G195" s="23"/>
    </row>
    <row r="196" spans="2:8" x14ac:dyDescent="0.25">
      <c r="C196" s="274">
        <v>266</v>
      </c>
      <c r="D196" s="34" t="str">
        <f>+'FEBRERO DECE-5'!B179</f>
        <v>PRODUCTOS MEDICINALES Y FARMACEUTICOS</v>
      </c>
      <c r="E196" s="14">
        <f>+'FEBRERO DECE-5'!C179</f>
        <v>278984.82</v>
      </c>
      <c r="F196" s="14">
        <v>18550</v>
      </c>
      <c r="G196" s="23"/>
    </row>
    <row r="197" spans="2:8" x14ac:dyDescent="0.25">
      <c r="C197" s="274">
        <v>267</v>
      </c>
      <c r="D197" s="34" t="str">
        <f>+'FEBRERO DECE-5'!B180</f>
        <v>TINTES, PINTURAS Y COLORANTES</v>
      </c>
      <c r="E197" s="14">
        <f>+'FEBRERO DECE-5'!C180</f>
        <v>180000</v>
      </c>
      <c r="F197" s="14">
        <v>0</v>
      </c>
      <c r="G197" s="23"/>
    </row>
    <row r="198" spans="2:8" x14ac:dyDescent="0.25">
      <c r="C198" s="274">
        <v>268</v>
      </c>
      <c r="D198" s="34" t="str">
        <f>+'FEBRERO DECE-5'!B181</f>
        <v>PRODUCTOS PLASTICOS, NYLON, VINIL Y PVC</v>
      </c>
      <c r="E198" s="14">
        <f>+'FEBRERO DECE-5'!C181</f>
        <v>80808</v>
      </c>
      <c r="F198" s="14">
        <v>22102</v>
      </c>
      <c r="G198" s="23"/>
    </row>
    <row r="199" spans="2:8" x14ac:dyDescent="0.25">
      <c r="C199" s="274">
        <v>269</v>
      </c>
      <c r="D199" s="34" t="str">
        <f>+'FEBRERO DECE-5'!B182</f>
        <v>OTROS PRODUCTOS QUIMICOS Y CONEXOS</v>
      </c>
      <c r="E199" s="14">
        <f>+'FEBRERO DECE-5'!C182</f>
        <v>10000</v>
      </c>
      <c r="F199" s="14">
        <v>0</v>
      </c>
      <c r="G199" s="23"/>
    </row>
    <row r="200" spans="2:8" x14ac:dyDescent="0.25">
      <c r="C200" s="274">
        <v>292</v>
      </c>
      <c r="D200" s="34" t="str">
        <f>+'FEBRERO DECE-5'!B183</f>
        <v>UTILES DE LIMPIEZA Y PRODUCTOS SANITARIOS</v>
      </c>
      <c r="E200" s="14">
        <f>+'FEBRERO DECE-5'!C183</f>
        <v>84929.9</v>
      </c>
      <c r="F200" s="14">
        <v>15500</v>
      </c>
      <c r="G200" s="23"/>
    </row>
    <row r="201" spans="2:8" x14ac:dyDescent="0.25">
      <c r="C201" s="274">
        <v>295</v>
      </c>
      <c r="D201" s="34" t="str">
        <f>+'FEBRERO DECE-5'!B184</f>
        <v>UTILES MENORES MEDICO QUIRURGICOS Y DE LAB.</v>
      </c>
      <c r="E201" s="14">
        <f>+'FEBRERO DECE-5'!C184</f>
        <v>1891457.27</v>
      </c>
      <c r="F201" s="14">
        <v>2291907.44</v>
      </c>
      <c r="G201" s="23"/>
    </row>
    <row r="202" spans="2:8" x14ac:dyDescent="0.25">
      <c r="C202" s="274">
        <v>297</v>
      </c>
      <c r="D202" s="34" t="str">
        <f>+'FEBRERO DECE-5'!B185</f>
        <v>UTILES, ACCESORIOS Y MATERIALES ELECTRICOS</v>
      </c>
      <c r="E202" s="14">
        <f>+'FEBRERO DECE-5'!C185</f>
        <v>41790.379999999997</v>
      </c>
      <c r="F202" s="14">
        <v>0</v>
      </c>
      <c r="G202" s="23"/>
    </row>
    <row r="203" spans="2:8" x14ac:dyDescent="0.25">
      <c r="C203" s="274">
        <v>298</v>
      </c>
      <c r="D203" s="34" t="str">
        <f>+'FEBRERO DECE-5'!B186</f>
        <v>ACCESORIOS Y REPUESTOS EN GENERAL</v>
      </c>
      <c r="E203" s="14">
        <f>+'FEBRERO DECE-5'!C186</f>
        <v>400000</v>
      </c>
      <c r="F203" s="14">
        <v>30475.01</v>
      </c>
      <c r="G203" s="23"/>
    </row>
    <row r="204" spans="2:8" x14ac:dyDescent="0.25">
      <c r="C204" s="274">
        <v>299</v>
      </c>
      <c r="D204" s="34" t="str">
        <f>+'FEBRERO DECE-5'!B187</f>
        <v>OTROS MATERIALES Y SUMINISTROS</v>
      </c>
      <c r="E204" s="14">
        <f>+'FEBRERO DECE-5'!C187</f>
        <v>300000</v>
      </c>
      <c r="F204" s="14">
        <v>4798</v>
      </c>
      <c r="G204" s="23"/>
      <c r="H204" s="23"/>
    </row>
    <row r="205" spans="2:8" x14ac:dyDescent="0.25">
      <c r="C205" s="274">
        <v>323</v>
      </c>
      <c r="D205" s="34" t="str">
        <f>+'FEBRERO DECE-5'!B188</f>
        <v>EQUIPO MEDICO SANITARIO Y DE LABORATORIO</v>
      </c>
      <c r="E205" s="14">
        <f>+'FEBRERO DECE-5'!C188</f>
        <v>0</v>
      </c>
      <c r="F205" s="14">
        <v>0</v>
      </c>
      <c r="G205" s="23"/>
      <c r="H205" s="23"/>
    </row>
    <row r="206" spans="2:8" ht="15.75" x14ac:dyDescent="0.3">
      <c r="C206" s="18"/>
      <c r="D206" s="10" t="s">
        <v>147</v>
      </c>
      <c r="E206" s="12">
        <f>SUM(E184:E205)</f>
        <v>4763509.82</v>
      </c>
      <c r="F206" s="12">
        <f>SUM(F184:F205)</f>
        <v>2971837.5199999996</v>
      </c>
      <c r="G206" s="23"/>
    </row>
    <row r="207" spans="2:8" ht="15.75" x14ac:dyDescent="0.3">
      <c r="C207" s="18"/>
      <c r="D207" s="10" t="s">
        <v>52</v>
      </c>
      <c r="E207" s="12">
        <f>E206+E181</f>
        <v>12734672.359999999</v>
      </c>
      <c r="F207" s="12">
        <f>+F206+F181</f>
        <v>10695762.310000001</v>
      </c>
      <c r="G207" s="23"/>
    </row>
    <row r="208" spans="2:8" x14ac:dyDescent="0.25">
      <c r="B208" s="22"/>
      <c r="C208" s="23"/>
      <c r="G208" s="22"/>
    </row>
    <row r="209" spans="2:3" x14ac:dyDescent="0.25">
      <c r="B209" s="22"/>
      <c r="C209" s="23"/>
    </row>
    <row r="240" spans="2:8" x14ac:dyDescent="0.25">
      <c r="B240" s="39" t="s">
        <v>53</v>
      </c>
      <c r="D240" s="105" t="s">
        <v>79</v>
      </c>
      <c r="E240" s="105"/>
      <c r="F240" s="105"/>
      <c r="G240" s="22" t="s">
        <v>76</v>
      </c>
      <c r="H240" t="s">
        <v>80</v>
      </c>
    </row>
    <row r="241" spans="2:10" x14ac:dyDescent="0.25">
      <c r="D241" s="306" t="s">
        <v>81</v>
      </c>
      <c r="E241" s="306"/>
      <c r="F241" s="306"/>
      <c r="G241" s="22"/>
      <c r="H241" s="22" t="s">
        <v>149</v>
      </c>
      <c r="J241" s="22"/>
    </row>
    <row r="242" spans="2:10" x14ac:dyDescent="0.25">
      <c r="D242" s="306" t="s">
        <v>82</v>
      </c>
      <c r="E242" s="306"/>
      <c r="F242" s="306"/>
      <c r="G242" s="22"/>
      <c r="H242" s="22" t="s">
        <v>150</v>
      </c>
      <c r="J242" s="22"/>
    </row>
    <row r="243" spans="2:10" ht="9" customHeight="1" x14ac:dyDescent="0.25">
      <c r="D243" s="40"/>
      <c r="E243" s="40"/>
      <c r="H243" s="22"/>
      <c r="I243" s="22"/>
      <c r="J243" s="22"/>
    </row>
    <row r="244" spans="2:10" x14ac:dyDescent="0.25">
      <c r="B244" s="39" t="s">
        <v>58</v>
      </c>
      <c r="D244" s="22" t="s">
        <v>205</v>
      </c>
      <c r="H244" s="41"/>
      <c r="I244" s="41"/>
      <c r="J244" s="41"/>
    </row>
    <row r="246" spans="2:10" x14ac:dyDescent="0.25">
      <c r="D246" s="22"/>
    </row>
  </sheetData>
  <mergeCells count="28">
    <mergeCell ref="C47:D47"/>
    <mergeCell ref="E47:F47"/>
    <mergeCell ref="C15:D15"/>
    <mergeCell ref="E15:F15"/>
    <mergeCell ref="G15:H15"/>
    <mergeCell ref="I15:J15"/>
    <mergeCell ref="A46:J46"/>
    <mergeCell ref="I8:J8"/>
    <mergeCell ref="A10:J10"/>
    <mergeCell ref="A11:J11"/>
    <mergeCell ref="A12:J12"/>
    <mergeCell ref="A14:J14"/>
    <mergeCell ref="A60:B60"/>
    <mergeCell ref="A73:J73"/>
    <mergeCell ref="C178:F178"/>
    <mergeCell ref="E179:F179"/>
    <mergeCell ref="D241:F241"/>
    <mergeCell ref="C74:D74"/>
    <mergeCell ref="E74:F74"/>
    <mergeCell ref="G74:H74"/>
    <mergeCell ref="I74:J74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C186" workbookViewId="0">
      <selection activeCell="C15" sqref="C15:D15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8" t="s">
        <v>179</v>
      </c>
      <c r="J8" s="329"/>
    </row>
    <row r="9" spans="1:10" ht="5.25" customHeight="1" x14ac:dyDescent="0.25"/>
    <row r="10" spans="1:10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</row>
    <row r="11" spans="1:10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</row>
    <row r="12" spans="1:10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</row>
    <row r="13" spans="1:10" ht="4.5" customHeight="1" x14ac:dyDescent="0.25">
      <c r="A13" s="277"/>
      <c r="B13" s="277"/>
      <c r="C13" s="277"/>
      <c r="D13" s="277"/>
      <c r="E13" s="277"/>
      <c r="F13" s="277"/>
      <c r="G13" s="277"/>
      <c r="H13" s="277"/>
      <c r="I13" s="277"/>
      <c r="J13" s="277"/>
    </row>
    <row r="14" spans="1:10" ht="16.5" hidden="1" thickBot="1" x14ac:dyDescent="0.3">
      <c r="A14" s="333" t="s">
        <v>60</v>
      </c>
      <c r="B14" s="333"/>
      <c r="C14" s="333"/>
      <c r="D14" s="333"/>
      <c r="E14" s="333"/>
      <c r="F14" s="333"/>
      <c r="G14" s="333"/>
      <c r="H14" s="333"/>
      <c r="I14" s="333"/>
      <c r="J14" s="333"/>
    </row>
    <row r="15" spans="1:10" ht="30.75" hidden="1" customHeight="1" thickBot="1" x14ac:dyDescent="0.35">
      <c r="A15" s="2" t="s">
        <v>4</v>
      </c>
      <c r="B15" s="3" t="s">
        <v>5</v>
      </c>
      <c r="C15" s="337" t="s">
        <v>6</v>
      </c>
      <c r="D15" s="338"/>
      <c r="E15" s="337" t="s">
        <v>7</v>
      </c>
      <c r="F15" s="339"/>
      <c r="G15" s="337" t="s">
        <v>8</v>
      </c>
      <c r="H15" s="338"/>
      <c r="I15" s="337" t="s">
        <v>9</v>
      </c>
      <c r="J15" s="338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25"/>
      <c r="B18" s="5"/>
      <c r="C18" s="26"/>
      <c r="D18" s="25"/>
      <c r="E18" s="42"/>
      <c r="F18" s="42"/>
      <c r="G18" s="25"/>
      <c r="H18" s="42"/>
      <c r="I18" s="25"/>
      <c r="J18" s="42"/>
    </row>
    <row r="19" spans="1:10" ht="15.75" hidden="1" x14ac:dyDescent="0.3">
      <c r="A19" s="25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29"/>
      <c r="B20" s="13" t="s">
        <v>15</v>
      </c>
      <c r="C20" s="21">
        <v>62500</v>
      </c>
      <c r="D20" s="21"/>
      <c r="E20" s="21">
        <v>62500</v>
      </c>
      <c r="F20" s="21">
        <v>56112.02</v>
      </c>
      <c r="G20" s="21">
        <v>62500</v>
      </c>
      <c r="H20" s="21"/>
      <c r="I20" s="21">
        <v>62500</v>
      </c>
      <c r="J20" s="21">
        <v>68083.009999999995</v>
      </c>
    </row>
    <row r="21" spans="1:10" hidden="1" x14ac:dyDescent="0.25">
      <c r="A21" s="29"/>
      <c r="B21" s="13" t="s">
        <v>16</v>
      </c>
      <c r="C21" s="21">
        <v>7500</v>
      </c>
      <c r="D21" s="21"/>
      <c r="E21" s="21">
        <v>7500</v>
      </c>
      <c r="F21" s="21">
        <v>10999</v>
      </c>
      <c r="G21" s="21">
        <v>7500</v>
      </c>
      <c r="H21" s="21">
        <v>11011</v>
      </c>
      <c r="I21" s="21">
        <v>7500</v>
      </c>
      <c r="J21" s="21">
        <v>10992</v>
      </c>
    </row>
    <row r="22" spans="1:10" hidden="1" x14ac:dyDescent="0.25">
      <c r="A22" s="29"/>
      <c r="B22" s="13" t="s">
        <v>17</v>
      </c>
      <c r="C22" s="21">
        <v>8133.97</v>
      </c>
      <c r="D22" s="21"/>
      <c r="E22" s="21">
        <v>8133.97</v>
      </c>
      <c r="F22" s="21"/>
      <c r="G22" s="21">
        <v>8133.97</v>
      </c>
      <c r="H22" s="21"/>
      <c r="I22" s="21">
        <v>8133.97</v>
      </c>
      <c r="J22" s="21">
        <v>4358</v>
      </c>
    </row>
    <row r="23" spans="1:10" hidden="1" x14ac:dyDescent="0.25">
      <c r="A23" s="29"/>
      <c r="B23" s="13" t="s">
        <v>18</v>
      </c>
      <c r="C23" s="21">
        <v>33333.33</v>
      </c>
      <c r="D23" s="21"/>
      <c r="E23" s="21">
        <v>33333.33</v>
      </c>
      <c r="F23" s="21"/>
      <c r="G23" s="21">
        <v>33333.33</v>
      </c>
      <c r="H23" s="21"/>
      <c r="I23" s="21">
        <v>33333.33</v>
      </c>
      <c r="J23" s="21">
        <v>45020</v>
      </c>
    </row>
    <row r="24" spans="1:10" hidden="1" x14ac:dyDescent="0.25">
      <c r="A24" s="29"/>
      <c r="B24" s="13" t="s">
        <v>20</v>
      </c>
      <c r="C24" s="21">
        <v>165141.75</v>
      </c>
      <c r="D24" s="21"/>
      <c r="E24" s="21">
        <v>165141.75</v>
      </c>
      <c r="F24" s="21"/>
      <c r="G24" s="21">
        <v>165141.75</v>
      </c>
      <c r="H24" s="21">
        <v>1000</v>
      </c>
      <c r="I24" s="21">
        <v>165141.75</v>
      </c>
      <c r="J24" s="21">
        <v>26842.86</v>
      </c>
    </row>
    <row r="25" spans="1:10" hidden="1" x14ac:dyDescent="0.25">
      <c r="A25" s="29"/>
      <c r="B25" s="13" t="s">
        <v>21</v>
      </c>
      <c r="C25" s="21">
        <v>40000</v>
      </c>
      <c r="D25" s="21"/>
      <c r="E25" s="21">
        <v>40000</v>
      </c>
      <c r="F25" s="21"/>
      <c r="G25" s="21">
        <v>40000</v>
      </c>
      <c r="H25" s="21"/>
      <c r="I25" s="21">
        <v>40000</v>
      </c>
      <c r="J25" s="21">
        <v>76240</v>
      </c>
    </row>
    <row r="26" spans="1:10" hidden="1" x14ac:dyDescent="0.25">
      <c r="A26" s="29"/>
      <c r="B26" s="13" t="s">
        <v>22</v>
      </c>
      <c r="C26" s="21">
        <v>26305.03</v>
      </c>
      <c r="D26" s="21"/>
      <c r="E26" s="21">
        <v>26305.03</v>
      </c>
      <c r="F26" s="21"/>
      <c r="G26" s="21">
        <v>26305.03</v>
      </c>
      <c r="H26" s="21">
        <v>46532.639999999999</v>
      </c>
      <c r="I26" s="21">
        <v>26305.03</v>
      </c>
      <c r="J26" s="21">
        <v>55063.68</v>
      </c>
    </row>
    <row r="27" spans="1:10" ht="16.5" hidden="1" thickBot="1" x14ac:dyDescent="0.35">
      <c r="A27" s="29"/>
      <c r="B27" s="15" t="s">
        <v>23</v>
      </c>
      <c r="C27" s="30">
        <f t="shared" ref="C27:J27" si="1">SUM(C20:C26)</f>
        <v>342914.07999999996</v>
      </c>
      <c r="D27" s="30">
        <f t="shared" si="1"/>
        <v>0</v>
      </c>
      <c r="E27" s="30">
        <f t="shared" si="1"/>
        <v>342914.07999999996</v>
      </c>
      <c r="F27" s="30">
        <f t="shared" si="1"/>
        <v>67111.01999999999</v>
      </c>
      <c r="G27" s="30">
        <f t="shared" si="1"/>
        <v>342914.07999999996</v>
      </c>
      <c r="H27" s="30">
        <f t="shared" si="1"/>
        <v>58543.64</v>
      </c>
      <c r="I27" s="30">
        <f t="shared" si="1"/>
        <v>342914.07999999996</v>
      </c>
      <c r="J27" s="30">
        <f t="shared" si="1"/>
        <v>286599.55</v>
      </c>
    </row>
    <row r="28" spans="1:10" ht="15.75" hidden="1" x14ac:dyDescent="0.3">
      <c r="A28" s="29"/>
      <c r="B28" s="16" t="s">
        <v>24</v>
      </c>
      <c r="C28" s="31"/>
      <c r="D28" s="31"/>
      <c r="E28" s="31"/>
      <c r="F28" s="31"/>
      <c r="G28" s="31"/>
      <c r="H28" s="31"/>
      <c r="I28" s="31"/>
      <c r="J28" s="31"/>
    </row>
    <row r="29" spans="1:10" hidden="1" x14ac:dyDescent="0.25">
      <c r="A29" s="29"/>
      <c r="B29" s="13" t="s">
        <v>25</v>
      </c>
      <c r="C29" s="21">
        <v>60936.45</v>
      </c>
      <c r="D29" s="21"/>
      <c r="E29" s="21">
        <v>60936.45</v>
      </c>
      <c r="F29" s="21"/>
      <c r="G29" s="21">
        <v>60936.45</v>
      </c>
      <c r="H29" s="21"/>
      <c r="I29" s="21">
        <v>60936.45</v>
      </c>
      <c r="J29" s="21">
        <v>202940.25</v>
      </c>
    </row>
    <row r="30" spans="1:10" hidden="1" x14ac:dyDescent="0.25">
      <c r="A30" s="29"/>
      <c r="B30" s="13" t="s">
        <v>26</v>
      </c>
      <c r="C30" s="21">
        <v>600</v>
      </c>
      <c r="D30" s="21"/>
      <c r="E30" s="21">
        <v>600</v>
      </c>
      <c r="F30" s="21"/>
      <c r="G30" s="21">
        <v>600</v>
      </c>
      <c r="H30" s="21"/>
      <c r="I30" s="21">
        <v>600</v>
      </c>
      <c r="J30" s="21"/>
    </row>
    <row r="31" spans="1:10" hidden="1" x14ac:dyDescent="0.25">
      <c r="A31" s="29"/>
      <c r="B31" s="13" t="s">
        <v>49</v>
      </c>
      <c r="C31" s="21">
        <v>945.42</v>
      </c>
      <c r="D31" s="21"/>
      <c r="E31" s="21">
        <v>945.42</v>
      </c>
      <c r="F31" s="21"/>
      <c r="G31" s="21">
        <v>945.42</v>
      </c>
      <c r="H31" s="21"/>
      <c r="I31" s="21">
        <v>945.42</v>
      </c>
      <c r="J31" s="21"/>
    </row>
    <row r="32" spans="1:10" hidden="1" x14ac:dyDescent="0.25">
      <c r="A32" s="29"/>
      <c r="B32" s="13" t="s">
        <v>27</v>
      </c>
      <c r="C32" s="21">
        <v>169652.57</v>
      </c>
      <c r="D32" s="21"/>
      <c r="E32" s="21">
        <v>169652.57</v>
      </c>
      <c r="F32" s="21"/>
      <c r="G32" s="21">
        <v>169652.57</v>
      </c>
      <c r="H32" s="21"/>
      <c r="I32" s="21">
        <v>169652.57</v>
      </c>
      <c r="J32" s="21">
        <v>178282.05</v>
      </c>
    </row>
    <row r="33" spans="1:10" hidden="1" x14ac:dyDescent="0.25">
      <c r="A33" s="29"/>
      <c r="B33" s="13" t="s">
        <v>28</v>
      </c>
      <c r="C33" s="21">
        <v>912</v>
      </c>
      <c r="D33" s="21"/>
      <c r="E33" s="21">
        <v>912</v>
      </c>
      <c r="F33" s="21"/>
      <c r="G33" s="21">
        <v>912</v>
      </c>
      <c r="H33" s="21"/>
      <c r="I33" s="21">
        <v>912</v>
      </c>
      <c r="J33" s="21"/>
    </row>
    <row r="34" spans="1:10" hidden="1" x14ac:dyDescent="0.25">
      <c r="A34" s="29"/>
      <c r="B34" s="13" t="s">
        <v>29</v>
      </c>
      <c r="C34" s="21">
        <v>427229.65</v>
      </c>
      <c r="D34" s="21"/>
      <c r="E34" s="21">
        <v>427229.65</v>
      </c>
      <c r="F34" s="21"/>
      <c r="G34" s="21">
        <v>427229.65</v>
      </c>
      <c r="H34" s="21"/>
      <c r="I34" s="21">
        <v>427229.65</v>
      </c>
      <c r="J34" s="21">
        <v>1425199.8</v>
      </c>
    </row>
    <row r="35" spans="1:10" hidden="1" x14ac:dyDescent="0.25">
      <c r="A35" s="29"/>
      <c r="B35" s="13" t="s">
        <v>30</v>
      </c>
      <c r="C35" s="21">
        <v>100</v>
      </c>
      <c r="D35" s="21"/>
      <c r="E35" s="21">
        <v>100</v>
      </c>
      <c r="F35" s="21"/>
      <c r="G35" s="21">
        <v>100</v>
      </c>
      <c r="H35" s="21"/>
      <c r="I35" s="21">
        <v>100</v>
      </c>
      <c r="J35" s="21"/>
    </row>
    <row r="36" spans="1:10" hidden="1" x14ac:dyDescent="0.25">
      <c r="A36" s="29"/>
      <c r="B36" s="13" t="s">
        <v>31</v>
      </c>
      <c r="C36" s="21">
        <v>13579.7</v>
      </c>
      <c r="D36" s="21"/>
      <c r="E36" s="21">
        <v>13579.7</v>
      </c>
      <c r="F36" s="21"/>
      <c r="G36" s="21">
        <v>13579.7</v>
      </c>
      <c r="H36" s="21"/>
      <c r="I36" s="21">
        <v>13579.7</v>
      </c>
      <c r="J36" s="21">
        <v>75162.240000000005</v>
      </c>
    </row>
    <row r="37" spans="1:10" hidden="1" x14ac:dyDescent="0.25">
      <c r="A37" s="29"/>
      <c r="B37" s="13" t="s">
        <v>33</v>
      </c>
      <c r="C37" s="21">
        <v>310</v>
      </c>
      <c r="D37" s="21"/>
      <c r="E37" s="21">
        <v>310</v>
      </c>
      <c r="F37" s="21"/>
      <c r="G37" s="21">
        <v>310</v>
      </c>
      <c r="H37" s="21"/>
      <c r="I37" s="21">
        <v>310</v>
      </c>
      <c r="J37" s="21"/>
    </row>
    <row r="38" spans="1:10" hidden="1" x14ac:dyDescent="0.25">
      <c r="A38" s="29"/>
      <c r="B38" s="13" t="s">
        <v>34</v>
      </c>
      <c r="C38" s="21">
        <v>10809.43</v>
      </c>
      <c r="D38" s="21"/>
      <c r="E38" s="21">
        <v>10809.43</v>
      </c>
      <c r="F38" s="21"/>
      <c r="G38" s="21">
        <v>10809.43</v>
      </c>
      <c r="H38" s="21"/>
      <c r="I38" s="21">
        <v>10809.43</v>
      </c>
      <c r="J38" s="21">
        <v>14528.6</v>
      </c>
    </row>
    <row r="39" spans="1:10" hidden="1" x14ac:dyDescent="0.25">
      <c r="A39" s="29"/>
      <c r="B39" s="13" t="s">
        <v>35</v>
      </c>
      <c r="C39" s="21">
        <v>1780006.32</v>
      </c>
      <c r="D39" s="21"/>
      <c r="E39" s="21">
        <v>1780006.32</v>
      </c>
      <c r="F39" s="21"/>
      <c r="G39" s="21">
        <v>1780006.32</v>
      </c>
      <c r="H39" s="21"/>
      <c r="I39" s="21">
        <v>1780006.32</v>
      </c>
      <c r="J39" s="21">
        <v>1545914.81</v>
      </c>
    </row>
    <row r="40" spans="1:10" hidden="1" x14ac:dyDescent="0.25">
      <c r="A40" s="29"/>
      <c r="B40" s="13" t="s">
        <v>36</v>
      </c>
      <c r="C40" s="21">
        <v>2208.6999999999998</v>
      </c>
      <c r="D40" s="21"/>
      <c r="E40" s="21">
        <v>2208.6999999999998</v>
      </c>
      <c r="F40" s="21"/>
      <c r="G40" s="21">
        <v>2208.6999999999998</v>
      </c>
      <c r="H40" s="21"/>
      <c r="I40" s="21">
        <v>2208.6999999999998</v>
      </c>
      <c r="J40" s="21">
        <v>15300</v>
      </c>
    </row>
    <row r="41" spans="1:10" hidden="1" x14ac:dyDescent="0.25">
      <c r="A41" s="29"/>
      <c r="B41" s="13" t="s">
        <v>37</v>
      </c>
      <c r="C41" s="21">
        <v>8105.1</v>
      </c>
      <c r="D41" s="21"/>
      <c r="E41" s="21">
        <v>8105.1</v>
      </c>
      <c r="F41" s="21"/>
      <c r="G41" s="21">
        <v>8105.1</v>
      </c>
      <c r="H41" s="21"/>
      <c r="I41" s="21">
        <v>8105.1</v>
      </c>
      <c r="J41" s="21"/>
    </row>
    <row r="42" spans="1:10" hidden="1" x14ac:dyDescent="0.25">
      <c r="A42" s="29"/>
      <c r="B42" s="13" t="s">
        <v>38</v>
      </c>
      <c r="C42" s="21">
        <v>165.5</v>
      </c>
      <c r="D42" s="21"/>
      <c r="E42" s="21">
        <v>165.5</v>
      </c>
      <c r="F42" s="21"/>
      <c r="G42" s="21">
        <v>165.5</v>
      </c>
      <c r="H42" s="21"/>
      <c r="I42" s="21">
        <v>165.5</v>
      </c>
      <c r="J42" s="21"/>
    </row>
    <row r="43" spans="1:10" ht="16.5" hidden="1" thickBot="1" x14ac:dyDescent="0.35">
      <c r="A43" s="29"/>
      <c r="B43" s="17" t="s">
        <v>39</v>
      </c>
      <c r="C43" s="30">
        <f t="shared" ref="C43:J43" si="2">SUM(C29:C42)</f>
        <v>2475560.8400000003</v>
      </c>
      <c r="D43" s="30">
        <f t="shared" si="2"/>
        <v>0</v>
      </c>
      <c r="E43" s="30">
        <f t="shared" si="2"/>
        <v>2475560.8400000003</v>
      </c>
      <c r="F43" s="30">
        <f t="shared" si="2"/>
        <v>0</v>
      </c>
      <c r="G43" s="30">
        <f t="shared" si="2"/>
        <v>2475560.8400000003</v>
      </c>
      <c r="H43" s="30">
        <f t="shared" si="2"/>
        <v>0</v>
      </c>
      <c r="I43" s="30">
        <f t="shared" si="2"/>
        <v>2475560.8400000003</v>
      </c>
      <c r="J43" s="3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3" t="s">
        <v>61</v>
      </c>
      <c r="B46" s="333"/>
      <c r="C46" s="333"/>
      <c r="D46" s="333"/>
      <c r="E46" s="333"/>
      <c r="F46" s="333"/>
      <c r="G46" s="333"/>
      <c r="H46" s="333"/>
      <c r="I46" s="333"/>
      <c r="J46" s="333"/>
    </row>
    <row r="47" spans="1:10" ht="28.5" hidden="1" customHeight="1" x14ac:dyDescent="0.25">
      <c r="A47" s="84" t="s">
        <v>4</v>
      </c>
      <c r="B47" s="43" t="s">
        <v>62</v>
      </c>
      <c r="C47" s="321" t="s">
        <v>63</v>
      </c>
      <c r="D47" s="344"/>
      <c r="E47" s="321" t="s">
        <v>64</v>
      </c>
      <c r="F47" s="345"/>
      <c r="G47" s="276" t="s">
        <v>65</v>
      </c>
      <c r="H47" s="280"/>
      <c r="I47" s="280"/>
      <c r="J47" s="280"/>
    </row>
    <row r="48" spans="1:10" hidden="1" x14ac:dyDescent="0.25">
      <c r="A48" s="278"/>
      <c r="B48" s="44" t="s">
        <v>66</v>
      </c>
      <c r="C48" s="278" t="s">
        <v>67</v>
      </c>
      <c r="D48" s="278" t="s">
        <v>68</v>
      </c>
      <c r="E48" s="278" t="s">
        <v>67</v>
      </c>
      <c r="F48" s="278" t="s">
        <v>68</v>
      </c>
      <c r="G48" s="278" t="s">
        <v>67</v>
      </c>
      <c r="H48" s="278" t="s">
        <v>68</v>
      </c>
      <c r="I48" s="278"/>
      <c r="J48" s="278"/>
    </row>
    <row r="49" spans="1:10" hidden="1" x14ac:dyDescent="0.25">
      <c r="A49" s="33"/>
      <c r="B49" s="33"/>
      <c r="C49" s="33"/>
      <c r="D49" s="33"/>
      <c r="E49" s="33"/>
      <c r="F49" s="33"/>
      <c r="G49" s="33"/>
      <c r="H49" s="33"/>
      <c r="I49" s="33"/>
      <c r="J49" s="33"/>
    </row>
    <row r="50" spans="1:10" hidden="1" x14ac:dyDescent="0.25">
      <c r="A50" s="33"/>
      <c r="B50" s="33"/>
      <c r="C50" s="33"/>
      <c r="D50" s="33"/>
      <c r="E50" s="33"/>
      <c r="F50" s="33"/>
      <c r="G50" s="33"/>
      <c r="H50" s="33"/>
      <c r="I50" s="33"/>
      <c r="J50" s="33"/>
    </row>
    <row r="51" spans="1:10" hidden="1" x14ac:dyDescent="0.25">
      <c r="A51" s="33"/>
      <c r="B51" s="44" t="s">
        <v>69</v>
      </c>
      <c r="C51" s="33"/>
      <c r="D51" s="33"/>
      <c r="E51" s="33"/>
      <c r="F51" s="33"/>
      <c r="G51" s="33"/>
      <c r="H51" s="33"/>
      <c r="I51" s="33"/>
      <c r="J51" s="33"/>
    </row>
    <row r="52" spans="1:10" hidden="1" x14ac:dyDescent="0.25">
      <c r="A52" s="33"/>
      <c r="B52" s="33" t="s">
        <v>70</v>
      </c>
      <c r="C52" s="33"/>
      <c r="D52" s="33"/>
      <c r="E52" s="33"/>
      <c r="F52" s="33"/>
      <c r="G52" s="33"/>
      <c r="H52" s="33"/>
      <c r="I52" s="33"/>
      <c r="J52" s="33"/>
    </row>
    <row r="53" spans="1:10" hidden="1" x14ac:dyDescent="0.25">
      <c r="A53" s="33"/>
      <c r="B53" s="33"/>
      <c r="C53" s="33"/>
      <c r="D53" s="33"/>
      <c r="E53" s="33"/>
      <c r="F53" s="33"/>
      <c r="G53" s="33"/>
      <c r="H53" s="33"/>
      <c r="I53" s="33"/>
      <c r="J53" s="33"/>
    </row>
    <row r="54" spans="1:10" hidden="1" x14ac:dyDescent="0.25">
      <c r="A54" s="33"/>
      <c r="B54" s="33"/>
      <c r="C54" s="33"/>
      <c r="D54" s="33"/>
      <c r="E54" s="33"/>
      <c r="F54" s="33"/>
      <c r="G54" s="33"/>
      <c r="H54" s="33"/>
      <c r="I54" s="33"/>
      <c r="J54" s="33"/>
    </row>
    <row r="55" spans="1:10" hidden="1" x14ac:dyDescent="0.25">
      <c r="A55" s="33"/>
      <c r="B55" s="33"/>
      <c r="C55" s="33"/>
      <c r="D55" s="33"/>
      <c r="E55" s="33"/>
      <c r="F55" s="33"/>
      <c r="G55" s="33"/>
      <c r="H55" s="33"/>
      <c r="I55" s="33"/>
      <c r="J55" s="33"/>
    </row>
    <row r="56" spans="1:10" hidden="1" x14ac:dyDescent="0.25">
      <c r="A56" s="33"/>
      <c r="B56" s="33"/>
      <c r="C56" s="33"/>
      <c r="D56" s="33"/>
      <c r="E56" s="33"/>
      <c r="F56" s="33"/>
      <c r="G56" s="33"/>
      <c r="H56" s="33"/>
      <c r="I56" s="33"/>
      <c r="J56" s="33"/>
    </row>
    <row r="57" spans="1:10" hidden="1" x14ac:dyDescent="0.25">
      <c r="A57" s="33"/>
      <c r="B57" s="33"/>
      <c r="C57" s="33"/>
      <c r="D57" s="33"/>
      <c r="E57" s="33"/>
      <c r="F57" s="33"/>
      <c r="G57" s="33"/>
      <c r="H57" s="33"/>
      <c r="I57" s="33"/>
      <c r="J57" s="33"/>
    </row>
    <row r="58" spans="1:10" hidden="1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</row>
    <row r="59" spans="1:10" hidden="1" x14ac:dyDescent="0.25">
      <c r="A59" s="33"/>
      <c r="B59" s="33"/>
      <c r="C59" s="33"/>
      <c r="D59" s="33"/>
      <c r="E59" s="33"/>
      <c r="F59" s="33"/>
      <c r="G59" s="33"/>
      <c r="H59" s="33"/>
      <c r="I59" s="33"/>
      <c r="J59" s="33"/>
    </row>
    <row r="60" spans="1:10" hidden="1" x14ac:dyDescent="0.25">
      <c r="A60" s="341" t="s">
        <v>71</v>
      </c>
      <c r="B60" s="341"/>
      <c r="C60" s="33"/>
      <c r="D60" s="33"/>
      <c r="E60" s="33"/>
      <c r="F60" s="33"/>
      <c r="G60" s="33"/>
      <c r="H60" s="33"/>
      <c r="I60" s="33"/>
      <c r="J60" s="33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3" t="s">
        <v>72</v>
      </c>
      <c r="B73" s="333"/>
      <c r="C73" s="333"/>
      <c r="D73" s="333"/>
      <c r="E73" s="333"/>
      <c r="F73" s="333"/>
      <c r="G73" s="333"/>
      <c r="H73" s="333"/>
      <c r="I73" s="333"/>
      <c r="J73" s="333"/>
    </row>
    <row r="74" spans="1:10" ht="16.5" hidden="1" customHeight="1" thickBot="1" x14ac:dyDescent="0.35">
      <c r="A74" s="2" t="s">
        <v>4</v>
      </c>
      <c r="B74" s="3" t="s">
        <v>5</v>
      </c>
      <c r="C74" s="337" t="s">
        <v>41</v>
      </c>
      <c r="D74" s="338"/>
      <c r="E74" s="337" t="s">
        <v>42</v>
      </c>
      <c r="F74" s="339"/>
      <c r="G74" s="337" t="s">
        <v>43</v>
      </c>
      <c r="H74" s="338"/>
      <c r="I74" s="337" t="s">
        <v>44</v>
      </c>
      <c r="J74" s="338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25"/>
      <c r="B77" s="5"/>
      <c r="C77" s="25"/>
      <c r="D77" s="25"/>
      <c r="E77" s="25"/>
      <c r="F77" s="42"/>
      <c r="G77" s="42"/>
      <c r="H77" s="42"/>
      <c r="I77" s="42"/>
      <c r="J77" s="42"/>
    </row>
    <row r="78" spans="1:10" ht="15.75" hidden="1" x14ac:dyDescent="0.3">
      <c r="A78" s="25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29"/>
      <c r="B79" s="13" t="s">
        <v>15</v>
      </c>
      <c r="C79" s="21">
        <v>62500</v>
      </c>
      <c r="D79" s="21">
        <v>138609.60999999999</v>
      </c>
      <c r="E79" s="21">
        <v>62500</v>
      </c>
      <c r="F79" s="21"/>
      <c r="G79" s="21"/>
      <c r="H79" s="21"/>
      <c r="I79" s="21"/>
      <c r="J79" s="21"/>
    </row>
    <row r="80" spans="1:10" hidden="1" x14ac:dyDescent="0.25">
      <c r="A80" s="29"/>
      <c r="B80" s="13" t="s">
        <v>16</v>
      </c>
      <c r="C80" s="21">
        <v>7500</v>
      </c>
      <c r="D80" s="21">
        <v>9818.25</v>
      </c>
      <c r="E80" s="21">
        <v>7500</v>
      </c>
      <c r="F80" s="21">
        <v>9560.36</v>
      </c>
      <c r="G80" s="21"/>
      <c r="H80" s="21"/>
      <c r="I80" s="21"/>
      <c r="J80" s="21"/>
    </row>
    <row r="81" spans="1:10" hidden="1" x14ac:dyDescent="0.25">
      <c r="A81" s="29"/>
      <c r="B81" s="13" t="s">
        <v>17</v>
      </c>
      <c r="C81" s="21">
        <v>8133.97</v>
      </c>
      <c r="D81" s="21"/>
      <c r="E81" s="21">
        <v>8133.97</v>
      </c>
      <c r="F81" s="21">
        <v>39787</v>
      </c>
      <c r="G81" s="21"/>
      <c r="H81" s="21"/>
      <c r="I81" s="21"/>
      <c r="J81" s="21"/>
    </row>
    <row r="82" spans="1:10" hidden="1" x14ac:dyDescent="0.25">
      <c r="A82" s="29"/>
      <c r="B82" s="13" t="s">
        <v>18</v>
      </c>
      <c r="C82" s="21">
        <v>33333.33</v>
      </c>
      <c r="D82" s="21">
        <v>19161.8</v>
      </c>
      <c r="E82" s="21">
        <v>33333.33</v>
      </c>
      <c r="F82" s="21"/>
      <c r="G82" s="21"/>
      <c r="H82" s="21"/>
      <c r="I82" s="21"/>
      <c r="J82" s="21"/>
    </row>
    <row r="83" spans="1:10" hidden="1" x14ac:dyDescent="0.25">
      <c r="A83" s="29"/>
      <c r="B83" s="13" t="s">
        <v>20</v>
      </c>
      <c r="C83" s="21">
        <v>165141.75</v>
      </c>
      <c r="D83" s="21">
        <v>4057.14</v>
      </c>
      <c r="E83" s="21">
        <v>165141.75</v>
      </c>
      <c r="F83" s="21">
        <v>184282.78</v>
      </c>
      <c r="G83" s="21"/>
      <c r="H83" s="21"/>
      <c r="I83" s="21"/>
      <c r="J83" s="21"/>
    </row>
    <row r="84" spans="1:10" hidden="1" x14ac:dyDescent="0.25">
      <c r="A84" s="29"/>
      <c r="B84" s="13" t="s">
        <v>21</v>
      </c>
      <c r="C84" s="21">
        <v>40000</v>
      </c>
      <c r="D84" s="21">
        <v>38120</v>
      </c>
      <c r="E84" s="21">
        <v>40000</v>
      </c>
      <c r="F84" s="21">
        <v>38120</v>
      </c>
      <c r="G84" s="21"/>
      <c r="H84" s="21"/>
      <c r="I84" s="21"/>
      <c r="J84" s="21"/>
    </row>
    <row r="85" spans="1:10" hidden="1" x14ac:dyDescent="0.25">
      <c r="A85" s="29"/>
      <c r="B85" s="13" t="s">
        <v>22</v>
      </c>
      <c r="C85" s="21">
        <v>26305.03</v>
      </c>
      <c r="D85" s="21">
        <v>48548.639999999999</v>
      </c>
      <c r="E85" s="21">
        <v>26305.03</v>
      </c>
      <c r="F85" s="21">
        <v>44604</v>
      </c>
      <c r="G85" s="21"/>
      <c r="H85" s="21"/>
      <c r="I85" s="21"/>
      <c r="J85" s="21"/>
    </row>
    <row r="86" spans="1:10" ht="16.5" hidden="1" thickBot="1" x14ac:dyDescent="0.35">
      <c r="A86" s="29"/>
      <c r="B86" s="15" t="s">
        <v>23</v>
      </c>
      <c r="C86" s="30">
        <f t="shared" ref="C86:J86" si="4">SUM(C79:C85)</f>
        <v>342914.07999999996</v>
      </c>
      <c r="D86" s="30">
        <f t="shared" si="4"/>
        <v>258315.44</v>
      </c>
      <c r="E86" s="30">
        <f t="shared" si="4"/>
        <v>342914.07999999996</v>
      </c>
      <c r="F86" s="30">
        <f t="shared" si="4"/>
        <v>316354.14</v>
      </c>
      <c r="G86" s="30">
        <f t="shared" si="4"/>
        <v>0</v>
      </c>
      <c r="H86" s="30">
        <f t="shared" si="4"/>
        <v>0</v>
      </c>
      <c r="I86" s="30">
        <f t="shared" si="4"/>
        <v>0</v>
      </c>
      <c r="J86" s="30">
        <f t="shared" si="4"/>
        <v>0</v>
      </c>
    </row>
    <row r="87" spans="1:10" ht="15.75" hidden="1" x14ac:dyDescent="0.3">
      <c r="A87" s="29"/>
      <c r="B87" s="16" t="s">
        <v>24</v>
      </c>
      <c r="C87" s="31"/>
      <c r="D87" s="31"/>
      <c r="E87" s="31"/>
      <c r="F87" s="31"/>
      <c r="G87" s="31"/>
      <c r="H87" s="31"/>
      <c r="I87" s="31"/>
      <c r="J87" s="31"/>
    </row>
    <row r="88" spans="1:10" hidden="1" x14ac:dyDescent="0.25">
      <c r="A88" s="29"/>
      <c r="B88" s="13" t="s">
        <v>25</v>
      </c>
      <c r="C88" s="21">
        <v>60936.45</v>
      </c>
      <c r="D88" s="21">
        <v>1023</v>
      </c>
      <c r="E88" s="21">
        <v>60936.45</v>
      </c>
      <c r="F88" s="21">
        <v>58023.7</v>
      </c>
      <c r="G88" s="21"/>
      <c r="H88" s="21"/>
      <c r="I88" s="21"/>
      <c r="J88" s="21"/>
    </row>
    <row r="89" spans="1:10" hidden="1" x14ac:dyDescent="0.25">
      <c r="A89" s="29"/>
      <c r="B89" s="13" t="s">
        <v>26</v>
      </c>
      <c r="C89" s="21">
        <v>600</v>
      </c>
      <c r="D89" s="21"/>
      <c r="E89" s="21">
        <v>600</v>
      </c>
      <c r="F89" s="21"/>
      <c r="G89" s="21"/>
      <c r="H89" s="21"/>
      <c r="I89" s="21"/>
      <c r="J89" s="21"/>
    </row>
    <row r="90" spans="1:10" hidden="1" x14ac:dyDescent="0.25">
      <c r="A90" s="29"/>
      <c r="B90" s="13" t="s">
        <v>49</v>
      </c>
      <c r="C90" s="21">
        <v>945.42</v>
      </c>
      <c r="D90" s="21"/>
      <c r="E90" s="21">
        <v>945.42</v>
      </c>
      <c r="F90" s="21"/>
      <c r="G90" s="21"/>
      <c r="H90" s="21"/>
      <c r="I90" s="21"/>
      <c r="J90" s="21"/>
    </row>
    <row r="91" spans="1:10" hidden="1" x14ac:dyDescent="0.25">
      <c r="A91" s="29"/>
      <c r="B91" s="13" t="s">
        <v>27</v>
      </c>
      <c r="C91" s="21">
        <v>169652.57</v>
      </c>
      <c r="D91" s="21">
        <v>181188.84</v>
      </c>
      <c r="E91" s="21">
        <v>169652.57</v>
      </c>
      <c r="F91" s="21">
        <v>66957.58</v>
      </c>
      <c r="G91" s="21"/>
      <c r="H91" s="21"/>
      <c r="I91" s="21"/>
      <c r="J91" s="21"/>
    </row>
    <row r="92" spans="1:10" hidden="1" x14ac:dyDescent="0.25">
      <c r="A92" s="29"/>
      <c r="B92" s="13" t="s">
        <v>28</v>
      </c>
      <c r="C92" s="21">
        <v>912</v>
      </c>
      <c r="D92" s="21"/>
      <c r="E92" s="21">
        <v>912</v>
      </c>
      <c r="F92" s="21"/>
      <c r="G92" s="21"/>
      <c r="H92" s="21"/>
      <c r="I92" s="21"/>
      <c r="J92" s="21"/>
    </row>
    <row r="93" spans="1:10" hidden="1" x14ac:dyDescent="0.25">
      <c r="A93" s="29"/>
      <c r="B93" s="13" t="s">
        <v>29</v>
      </c>
      <c r="C93" s="21">
        <v>427229.65</v>
      </c>
      <c r="D93" s="21">
        <v>535053.32999999996</v>
      </c>
      <c r="E93" s="21">
        <v>427229.65</v>
      </c>
      <c r="F93" s="21">
        <v>261536.69</v>
      </c>
      <c r="G93" s="21"/>
      <c r="H93" s="21"/>
      <c r="I93" s="21"/>
      <c r="J93" s="21"/>
    </row>
    <row r="94" spans="1:10" hidden="1" x14ac:dyDescent="0.25">
      <c r="A94" s="29"/>
      <c r="B94" s="13" t="s">
        <v>30</v>
      </c>
      <c r="C94" s="21">
        <v>100</v>
      </c>
      <c r="D94" s="21"/>
      <c r="E94" s="21">
        <v>100</v>
      </c>
      <c r="F94" s="21"/>
      <c r="G94" s="21"/>
      <c r="H94" s="21"/>
      <c r="I94" s="21"/>
      <c r="J94" s="21"/>
    </row>
    <row r="95" spans="1:10" hidden="1" x14ac:dyDescent="0.25">
      <c r="A95" s="29"/>
      <c r="B95" s="13" t="s">
        <v>31</v>
      </c>
      <c r="C95" s="21">
        <v>13579.7</v>
      </c>
      <c r="D95" s="21">
        <v>6224.76</v>
      </c>
      <c r="E95" s="21">
        <v>13579.7</v>
      </c>
      <c r="F95" s="21">
        <v>6630</v>
      </c>
      <c r="G95" s="21"/>
      <c r="H95" s="21"/>
      <c r="I95" s="21"/>
      <c r="J95" s="21"/>
    </row>
    <row r="96" spans="1:10" hidden="1" x14ac:dyDescent="0.25">
      <c r="A96" s="29"/>
      <c r="B96" s="13" t="s">
        <v>33</v>
      </c>
      <c r="C96" s="21">
        <v>310</v>
      </c>
      <c r="D96" s="21">
        <v>3610</v>
      </c>
      <c r="E96" s="21">
        <v>310</v>
      </c>
      <c r="F96" s="21"/>
      <c r="G96" s="21"/>
      <c r="H96" s="21"/>
      <c r="I96" s="21"/>
      <c r="J96" s="21"/>
    </row>
    <row r="97" spans="1:10" hidden="1" x14ac:dyDescent="0.25">
      <c r="A97" s="29"/>
      <c r="B97" s="13" t="s">
        <v>34</v>
      </c>
      <c r="C97" s="21">
        <v>10809.43</v>
      </c>
      <c r="D97" s="21">
        <v>39404.76</v>
      </c>
      <c r="E97" s="21">
        <v>10809.43</v>
      </c>
      <c r="F97" s="21">
        <v>23463</v>
      </c>
      <c r="G97" s="21"/>
      <c r="H97" s="21"/>
      <c r="I97" s="21"/>
      <c r="J97" s="21"/>
    </row>
    <row r="98" spans="1:10" hidden="1" x14ac:dyDescent="0.25">
      <c r="A98" s="29"/>
      <c r="B98" s="13" t="s">
        <v>35</v>
      </c>
      <c r="C98" s="21">
        <v>1780006.32</v>
      </c>
      <c r="D98" s="21">
        <v>2752150.16</v>
      </c>
      <c r="E98" s="21">
        <v>1780006.32</v>
      </c>
      <c r="F98" s="21">
        <v>1617110.07</v>
      </c>
      <c r="G98" s="21"/>
      <c r="H98" s="21"/>
      <c r="I98" s="21"/>
      <c r="J98" s="21"/>
    </row>
    <row r="99" spans="1:10" hidden="1" x14ac:dyDescent="0.25">
      <c r="A99" s="29"/>
      <c r="B99" s="13" t="s">
        <v>36</v>
      </c>
      <c r="C99" s="21">
        <v>2208.6999999999998</v>
      </c>
      <c r="D99" s="21"/>
      <c r="E99" s="21">
        <v>2208.6999999999998</v>
      </c>
      <c r="F99" s="21">
        <v>11097</v>
      </c>
      <c r="G99" s="21"/>
      <c r="H99" s="21"/>
      <c r="I99" s="21"/>
      <c r="J99" s="21"/>
    </row>
    <row r="100" spans="1:10" hidden="1" x14ac:dyDescent="0.25">
      <c r="A100" s="29"/>
      <c r="B100" s="13" t="s">
        <v>37</v>
      </c>
      <c r="C100" s="21">
        <v>8105.1</v>
      </c>
      <c r="D100" s="21">
        <v>43640</v>
      </c>
      <c r="E100" s="21">
        <v>8105.1</v>
      </c>
      <c r="F100" s="21"/>
      <c r="G100" s="21"/>
      <c r="H100" s="21"/>
      <c r="I100" s="21"/>
      <c r="J100" s="21"/>
    </row>
    <row r="101" spans="1:10" hidden="1" x14ac:dyDescent="0.25">
      <c r="A101" s="29"/>
      <c r="B101" s="13" t="s">
        <v>38</v>
      </c>
      <c r="C101" s="21">
        <v>165.5</v>
      </c>
      <c r="D101" s="21"/>
      <c r="E101" s="21">
        <v>165.5</v>
      </c>
      <c r="F101" s="21"/>
      <c r="G101" s="21"/>
      <c r="H101" s="21"/>
      <c r="I101" s="21"/>
      <c r="J101" s="21"/>
    </row>
    <row r="102" spans="1:10" ht="16.5" hidden="1" thickBot="1" x14ac:dyDescent="0.35">
      <c r="A102" s="29"/>
      <c r="B102" s="17" t="s">
        <v>39</v>
      </c>
      <c r="C102" s="30">
        <f t="shared" ref="C102:J102" si="5">SUM(C88:C101)</f>
        <v>2475560.8400000003</v>
      </c>
      <c r="D102" s="30">
        <f t="shared" si="5"/>
        <v>3562294.85</v>
      </c>
      <c r="E102" s="30">
        <f t="shared" si="5"/>
        <v>2475560.8400000003</v>
      </c>
      <c r="F102" s="30">
        <f t="shared" si="5"/>
        <v>2044818.04</v>
      </c>
      <c r="G102" s="30">
        <f t="shared" si="5"/>
        <v>0</v>
      </c>
      <c r="H102" s="30">
        <f t="shared" si="5"/>
        <v>0</v>
      </c>
      <c r="I102" s="30">
        <f t="shared" si="5"/>
        <v>0</v>
      </c>
      <c r="J102" s="3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3" t="s">
        <v>73</v>
      </c>
      <c r="B123" s="333"/>
      <c r="C123" s="333"/>
      <c r="D123" s="333"/>
      <c r="E123" s="333"/>
      <c r="F123" s="333"/>
      <c r="G123" s="333"/>
      <c r="H123" s="333"/>
      <c r="I123" s="333"/>
      <c r="J123" s="333"/>
    </row>
    <row r="124" spans="1:10" ht="16.5" hidden="1" customHeight="1" thickBot="1" x14ac:dyDescent="0.35">
      <c r="A124" s="2" t="s">
        <v>4</v>
      </c>
      <c r="B124" s="3" t="s">
        <v>5</v>
      </c>
      <c r="C124" s="337" t="s">
        <v>45</v>
      </c>
      <c r="D124" s="338"/>
      <c r="E124" s="337" t="s">
        <v>46</v>
      </c>
      <c r="F124" s="339"/>
      <c r="G124" s="337" t="s">
        <v>47</v>
      </c>
      <c r="H124" s="338"/>
      <c r="I124" s="337" t="s">
        <v>48</v>
      </c>
      <c r="J124" s="338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25"/>
      <c r="B127" s="5"/>
      <c r="C127" s="42"/>
      <c r="D127" s="26"/>
      <c r="E127" s="42"/>
      <c r="F127" s="42"/>
      <c r="G127" s="42"/>
      <c r="H127" s="42"/>
      <c r="I127" s="42"/>
      <c r="J127" s="42"/>
    </row>
    <row r="128" spans="1:10" ht="15.75" hidden="1" x14ac:dyDescent="0.3">
      <c r="A128" s="25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29"/>
      <c r="B129" s="13" t="s">
        <v>15</v>
      </c>
      <c r="C129" s="21"/>
      <c r="D129" s="21"/>
      <c r="E129" s="21"/>
      <c r="F129" s="21"/>
      <c r="G129" s="21"/>
      <c r="H129" s="21"/>
      <c r="I129" s="21"/>
      <c r="J129" s="21"/>
    </row>
    <row r="130" spans="1:10" hidden="1" x14ac:dyDescent="0.25">
      <c r="A130" s="29"/>
      <c r="B130" s="13" t="s">
        <v>16</v>
      </c>
      <c r="C130" s="21"/>
      <c r="D130" s="21"/>
      <c r="E130" s="21"/>
      <c r="F130" s="21"/>
      <c r="G130" s="21"/>
      <c r="H130" s="21"/>
      <c r="I130" s="21"/>
      <c r="J130" s="21"/>
    </row>
    <row r="131" spans="1:10" hidden="1" x14ac:dyDescent="0.25">
      <c r="A131" s="29"/>
      <c r="B131" s="13" t="s">
        <v>17</v>
      </c>
      <c r="C131" s="21"/>
      <c r="D131" s="21"/>
      <c r="E131" s="21"/>
      <c r="F131" s="21"/>
      <c r="G131" s="21"/>
      <c r="H131" s="21"/>
      <c r="I131" s="21"/>
      <c r="J131" s="21"/>
    </row>
    <row r="132" spans="1:10" hidden="1" x14ac:dyDescent="0.25">
      <c r="A132" s="29"/>
      <c r="B132" s="13" t="s">
        <v>18</v>
      </c>
      <c r="C132" s="21"/>
      <c r="D132" s="21"/>
      <c r="E132" s="21"/>
      <c r="F132" s="21"/>
      <c r="G132" s="21"/>
      <c r="H132" s="21"/>
      <c r="I132" s="21"/>
      <c r="J132" s="21"/>
    </row>
    <row r="133" spans="1:10" hidden="1" x14ac:dyDescent="0.25">
      <c r="A133" s="29"/>
      <c r="B133" s="13" t="s">
        <v>20</v>
      </c>
      <c r="C133" s="21"/>
      <c r="D133" s="21"/>
      <c r="E133" s="21"/>
      <c r="F133" s="21"/>
      <c r="G133" s="21"/>
      <c r="H133" s="21"/>
      <c r="I133" s="21"/>
      <c r="J133" s="21"/>
    </row>
    <row r="134" spans="1:10" hidden="1" x14ac:dyDescent="0.25">
      <c r="A134" s="29"/>
      <c r="B134" s="13" t="s">
        <v>21</v>
      </c>
      <c r="C134" s="21"/>
      <c r="D134" s="21"/>
      <c r="E134" s="21"/>
      <c r="F134" s="21"/>
      <c r="G134" s="21"/>
      <c r="H134" s="21"/>
      <c r="I134" s="21"/>
      <c r="J134" s="21"/>
    </row>
    <row r="135" spans="1:10" hidden="1" x14ac:dyDescent="0.25">
      <c r="A135" s="29"/>
      <c r="B135" s="13" t="s">
        <v>22</v>
      </c>
      <c r="C135" s="21"/>
      <c r="D135" s="21"/>
      <c r="E135" s="21"/>
      <c r="F135" s="21"/>
      <c r="G135" s="21"/>
      <c r="H135" s="21"/>
      <c r="I135" s="21"/>
      <c r="J135" s="21"/>
    </row>
    <row r="136" spans="1:10" ht="16.5" hidden="1" thickBot="1" x14ac:dyDescent="0.35">
      <c r="A136" s="29"/>
      <c r="B136" s="15" t="s">
        <v>23</v>
      </c>
      <c r="C136" s="30">
        <f t="shared" ref="C136:J136" si="7">SUM(C129:C135)</f>
        <v>0</v>
      </c>
      <c r="D136" s="30">
        <f t="shared" si="7"/>
        <v>0</v>
      </c>
      <c r="E136" s="30">
        <f t="shared" si="7"/>
        <v>0</v>
      </c>
      <c r="F136" s="30">
        <f t="shared" si="7"/>
        <v>0</v>
      </c>
      <c r="G136" s="30">
        <f t="shared" si="7"/>
        <v>0</v>
      </c>
      <c r="H136" s="30">
        <f t="shared" si="7"/>
        <v>0</v>
      </c>
      <c r="I136" s="30">
        <f t="shared" si="7"/>
        <v>0</v>
      </c>
      <c r="J136" s="30">
        <f t="shared" si="7"/>
        <v>0</v>
      </c>
    </row>
    <row r="137" spans="1:10" ht="15.75" hidden="1" x14ac:dyDescent="0.3">
      <c r="A137" s="29"/>
      <c r="B137" s="16" t="s">
        <v>24</v>
      </c>
      <c r="C137" s="31"/>
      <c r="D137" s="31"/>
      <c r="E137" s="31"/>
      <c r="F137" s="31"/>
      <c r="G137" s="31"/>
      <c r="H137" s="31"/>
      <c r="I137" s="31"/>
      <c r="J137" s="31"/>
    </row>
    <row r="138" spans="1:10" hidden="1" x14ac:dyDescent="0.25">
      <c r="A138" s="29"/>
      <c r="B138" s="13" t="s">
        <v>25</v>
      </c>
      <c r="C138" s="21"/>
      <c r="D138" s="21"/>
      <c r="E138" s="21"/>
      <c r="F138" s="21"/>
      <c r="G138" s="21"/>
      <c r="H138" s="21"/>
      <c r="I138" s="21"/>
      <c r="J138" s="21"/>
    </row>
    <row r="139" spans="1:10" hidden="1" x14ac:dyDescent="0.25">
      <c r="A139" s="29"/>
      <c r="B139" s="13" t="s">
        <v>74</v>
      </c>
      <c r="C139" s="21"/>
      <c r="D139" s="21"/>
      <c r="E139" s="21"/>
      <c r="F139" s="21"/>
      <c r="G139" s="21"/>
      <c r="H139" s="21"/>
      <c r="I139" s="21"/>
      <c r="J139" s="21"/>
    </row>
    <row r="140" spans="1:10" hidden="1" x14ac:dyDescent="0.25">
      <c r="A140" s="29"/>
      <c r="B140" s="13" t="s">
        <v>49</v>
      </c>
      <c r="C140" s="21"/>
      <c r="D140" s="21"/>
      <c r="E140" s="21"/>
      <c r="F140" s="21"/>
      <c r="G140" s="21"/>
      <c r="H140" s="21"/>
      <c r="I140" s="21"/>
      <c r="J140" s="21"/>
    </row>
    <row r="141" spans="1:10" hidden="1" x14ac:dyDescent="0.25">
      <c r="A141" s="29"/>
      <c r="B141" s="13" t="s">
        <v>27</v>
      </c>
      <c r="C141" s="21"/>
      <c r="D141" s="21"/>
      <c r="E141" s="21"/>
      <c r="F141" s="21"/>
      <c r="G141" s="21"/>
      <c r="H141" s="21"/>
      <c r="I141" s="21"/>
      <c r="J141" s="21"/>
    </row>
    <row r="142" spans="1:10" hidden="1" x14ac:dyDescent="0.25">
      <c r="A142" s="29"/>
      <c r="B142" s="13" t="s">
        <v>28</v>
      </c>
      <c r="C142" s="21"/>
      <c r="D142" s="21"/>
      <c r="E142" s="21"/>
      <c r="F142" s="21"/>
      <c r="G142" s="21"/>
      <c r="H142" s="21"/>
      <c r="I142" s="21"/>
      <c r="J142" s="21"/>
    </row>
    <row r="143" spans="1:10" hidden="1" x14ac:dyDescent="0.25">
      <c r="A143" s="29"/>
      <c r="B143" s="13" t="s">
        <v>29</v>
      </c>
      <c r="C143" s="21"/>
      <c r="D143" s="21"/>
      <c r="E143" s="21"/>
      <c r="F143" s="21"/>
      <c r="G143" s="21"/>
      <c r="H143" s="21"/>
      <c r="I143" s="21"/>
      <c r="J143" s="21"/>
    </row>
    <row r="144" spans="1:10" hidden="1" x14ac:dyDescent="0.25">
      <c r="A144" s="29"/>
      <c r="B144" s="13" t="s">
        <v>30</v>
      </c>
      <c r="C144" s="21"/>
      <c r="D144" s="21"/>
      <c r="E144" s="21"/>
      <c r="F144" s="21"/>
      <c r="G144" s="21"/>
      <c r="H144" s="21"/>
      <c r="I144" s="21"/>
      <c r="J144" s="21"/>
    </row>
    <row r="145" spans="1:10" hidden="1" x14ac:dyDescent="0.25">
      <c r="A145" s="29"/>
      <c r="B145" s="13" t="s">
        <v>31</v>
      </c>
      <c r="C145" s="21"/>
      <c r="D145" s="21"/>
      <c r="E145" s="21"/>
      <c r="F145" s="21"/>
      <c r="G145" s="21"/>
      <c r="H145" s="21"/>
      <c r="I145" s="21"/>
      <c r="J145" s="21"/>
    </row>
    <row r="146" spans="1:10" hidden="1" x14ac:dyDescent="0.25">
      <c r="A146" s="29"/>
      <c r="B146" s="13" t="s">
        <v>33</v>
      </c>
      <c r="C146" s="21"/>
      <c r="D146" s="21"/>
      <c r="E146" s="21"/>
      <c r="F146" s="21"/>
      <c r="G146" s="21"/>
      <c r="H146" s="21"/>
      <c r="I146" s="21"/>
      <c r="J146" s="21"/>
    </row>
    <row r="147" spans="1:10" hidden="1" x14ac:dyDescent="0.25">
      <c r="A147" s="29"/>
      <c r="B147" s="13" t="s">
        <v>34</v>
      </c>
      <c r="C147" s="21"/>
      <c r="D147" s="21"/>
      <c r="E147" s="21"/>
      <c r="F147" s="21"/>
      <c r="G147" s="21"/>
      <c r="H147" s="21"/>
      <c r="I147" s="21"/>
      <c r="J147" s="21"/>
    </row>
    <row r="148" spans="1:10" hidden="1" x14ac:dyDescent="0.25">
      <c r="A148" s="29"/>
      <c r="B148" s="13" t="s">
        <v>35</v>
      </c>
      <c r="C148" s="21"/>
      <c r="D148" s="21"/>
      <c r="E148" s="21"/>
      <c r="F148" s="21"/>
      <c r="G148" s="21"/>
      <c r="H148" s="21"/>
      <c r="I148" s="21"/>
      <c r="J148" s="21"/>
    </row>
    <row r="149" spans="1:10" hidden="1" x14ac:dyDescent="0.25">
      <c r="A149" s="29"/>
      <c r="B149" s="13" t="s">
        <v>36</v>
      </c>
      <c r="C149" s="21"/>
      <c r="D149" s="21"/>
      <c r="E149" s="21"/>
      <c r="F149" s="21"/>
      <c r="G149" s="21"/>
      <c r="H149" s="21"/>
      <c r="I149" s="21"/>
      <c r="J149" s="21"/>
    </row>
    <row r="150" spans="1:10" hidden="1" x14ac:dyDescent="0.25">
      <c r="A150" s="29"/>
      <c r="B150" s="13" t="s">
        <v>37</v>
      </c>
      <c r="C150" s="21"/>
      <c r="D150" s="21"/>
      <c r="E150" s="21"/>
      <c r="F150" s="21"/>
      <c r="G150" s="21"/>
      <c r="H150" s="21"/>
      <c r="I150" s="21"/>
      <c r="J150" s="21"/>
    </row>
    <row r="151" spans="1:10" hidden="1" x14ac:dyDescent="0.25">
      <c r="A151" s="29"/>
      <c r="B151" s="13" t="s">
        <v>38</v>
      </c>
      <c r="C151" s="21"/>
      <c r="D151" s="21"/>
      <c r="E151" s="21"/>
      <c r="F151" s="21"/>
      <c r="G151" s="21"/>
      <c r="H151" s="21"/>
      <c r="I151" s="21"/>
      <c r="J151" s="21"/>
    </row>
    <row r="152" spans="1:10" ht="16.5" hidden="1" thickBot="1" x14ac:dyDescent="0.35">
      <c r="A152" s="29"/>
      <c r="B152" s="17" t="s">
        <v>39</v>
      </c>
      <c r="C152" s="30">
        <f t="shared" ref="C152:J152" si="8">SUM(C138:C151)</f>
        <v>0</v>
      </c>
      <c r="D152" s="30">
        <f t="shared" si="8"/>
        <v>0</v>
      </c>
      <c r="E152" s="30">
        <f t="shared" si="8"/>
        <v>0</v>
      </c>
      <c r="F152" s="30">
        <f t="shared" si="8"/>
        <v>0</v>
      </c>
      <c r="G152" s="30">
        <f t="shared" si="8"/>
        <v>0</v>
      </c>
      <c r="H152" s="30">
        <f t="shared" si="8"/>
        <v>0</v>
      </c>
      <c r="I152" s="30">
        <f t="shared" si="8"/>
        <v>0</v>
      </c>
      <c r="J152" s="30">
        <f t="shared" si="8"/>
        <v>0</v>
      </c>
    </row>
    <row r="153" spans="1:10" hidden="1" x14ac:dyDescent="0.25">
      <c r="D153" s="27"/>
      <c r="J153" s="45"/>
    </row>
    <row r="154" spans="1:10" hidden="1" x14ac:dyDescent="0.25">
      <c r="J154" s="2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40" t="s">
        <v>196</v>
      </c>
      <c r="D177" s="340"/>
      <c r="E177" s="340"/>
      <c r="F177" s="340"/>
    </row>
    <row r="178" spans="3:7" x14ac:dyDescent="0.25">
      <c r="C178" s="342" t="s">
        <v>212</v>
      </c>
      <c r="D178" s="342"/>
      <c r="E178" s="342"/>
      <c r="F178" s="342"/>
    </row>
    <row r="179" spans="3:7" ht="15.75" x14ac:dyDescent="0.3">
      <c r="C179" s="261" t="s">
        <v>4</v>
      </c>
      <c r="D179" s="279" t="s">
        <v>140</v>
      </c>
      <c r="E179" s="343" t="s">
        <v>50</v>
      </c>
      <c r="F179" s="343"/>
    </row>
    <row r="180" spans="3:7" ht="15.75" x14ac:dyDescent="0.3">
      <c r="C180" s="261"/>
      <c r="D180" s="10"/>
      <c r="E180" s="261" t="s">
        <v>11</v>
      </c>
      <c r="F180" s="261" t="s">
        <v>75</v>
      </c>
    </row>
    <row r="181" spans="3:7" ht="15.75" x14ac:dyDescent="0.3">
      <c r="C181" s="273" t="s">
        <v>124</v>
      </c>
      <c r="D181" s="10" t="s">
        <v>13</v>
      </c>
      <c r="E181" s="12">
        <f>+'MARZO DECE-5'!K111</f>
        <v>11956743.810000001</v>
      </c>
      <c r="F181" s="12">
        <f>+'MARZO DECE-5'!L111</f>
        <v>11675828.32</v>
      </c>
      <c r="G181" s="23"/>
    </row>
    <row r="182" spans="3:7" ht="15.75" x14ac:dyDescent="0.3">
      <c r="C182" s="9"/>
      <c r="D182" s="10"/>
      <c r="E182" s="9"/>
      <c r="F182" s="11"/>
      <c r="G182" s="23"/>
    </row>
    <row r="183" spans="3:7" ht="15.75" x14ac:dyDescent="0.3">
      <c r="C183" s="9"/>
      <c r="D183" s="10" t="s">
        <v>145</v>
      </c>
      <c r="E183" s="12"/>
      <c r="F183" s="12"/>
    </row>
    <row r="184" spans="3:7" x14ac:dyDescent="0.25">
      <c r="C184" s="274">
        <v>111</v>
      </c>
      <c r="D184" s="34" t="str">
        <f>+'MARZO DECE-5'!B167</f>
        <v>ENERGIA ELECTRICA</v>
      </c>
      <c r="E184" s="14">
        <f>+'MARZO DECE-5'!K114</f>
        <v>212000</v>
      </c>
      <c r="F184" s="14">
        <v>204046.09</v>
      </c>
      <c r="G184" s="23"/>
    </row>
    <row r="185" spans="3:7" x14ac:dyDescent="0.25">
      <c r="C185" s="274">
        <v>113</v>
      </c>
      <c r="D185" s="34" t="str">
        <f>+'MARZO DECE-5'!B168</f>
        <v>TELEFONIA</v>
      </c>
      <c r="E185" s="14">
        <f>+'MARZO DECE-5'!K115</f>
        <v>23650</v>
      </c>
      <c r="F185" s="14">
        <v>17281.259999999998</v>
      </c>
      <c r="G185" s="23"/>
    </row>
    <row r="186" spans="3:7" x14ac:dyDescent="0.25">
      <c r="C186" s="274">
        <v>122</v>
      </c>
      <c r="D186" s="34" t="str">
        <f>+'MARZO DECE-5'!B169</f>
        <v>IMPRESIÓN, ENCUADERNACION Y REPRODUCCION</v>
      </c>
      <c r="E186" s="14">
        <f>+'MARZO DECE-5'!K116</f>
        <v>64244.05</v>
      </c>
      <c r="F186" s="14">
        <v>11996</v>
      </c>
      <c r="G186" s="23"/>
    </row>
    <row r="187" spans="3:7" x14ac:dyDescent="0.25">
      <c r="C187" s="274">
        <v>163</v>
      </c>
      <c r="D187" s="34" t="str">
        <f>+'MARZO DECE-5'!B170</f>
        <v>MANT. Y REP. EQUIPO MEDICO SANITARIO Y DE LAB.</v>
      </c>
      <c r="E187" s="14">
        <f>+'MARZO DECE-5'!K117</f>
        <v>404339.74</v>
      </c>
      <c r="F187" s="14">
        <v>148881.5</v>
      </c>
      <c r="G187" s="23"/>
    </row>
    <row r="188" spans="3:7" x14ac:dyDescent="0.25">
      <c r="C188" s="274">
        <v>169</v>
      </c>
      <c r="D188" s="34" t="str">
        <f>+'MARZO DECE-5'!B171</f>
        <v>MANT. Y REP. DE OTRAS MAQ. Y EQUIPO</v>
      </c>
      <c r="E188" s="14">
        <f>+'MARZO DECE-5'!K118</f>
        <v>21680</v>
      </c>
      <c r="F188" s="14">
        <v>4800</v>
      </c>
      <c r="G188" s="23"/>
    </row>
    <row r="189" spans="3:7" x14ac:dyDescent="0.25">
      <c r="C189" s="274">
        <v>171</v>
      </c>
      <c r="D189" s="34" t="str">
        <f>+'MARZO DECE-5'!B172</f>
        <v>MANT. Y REPARACION DE EDIFICIOS</v>
      </c>
      <c r="E189" s="14">
        <f>+'MARZO DECE-5'!K119</f>
        <v>57770</v>
      </c>
      <c r="F189" s="14">
        <v>48100</v>
      </c>
      <c r="G189" s="23"/>
    </row>
    <row r="190" spans="3:7" x14ac:dyDescent="0.25">
      <c r="C190" s="274">
        <v>174</v>
      </c>
      <c r="D190" s="34" t="str">
        <f>+'MARZO DECE-5'!B173</f>
        <v>MANT. Y REP. DE INSTALACIONES</v>
      </c>
      <c r="E190" s="14">
        <f>+'MARZO DECE-5'!K120</f>
        <v>61450.25</v>
      </c>
      <c r="F190" s="14">
        <v>25640</v>
      </c>
      <c r="G190" s="23"/>
    </row>
    <row r="191" spans="3:7" x14ac:dyDescent="0.25">
      <c r="C191" s="274">
        <v>197</v>
      </c>
      <c r="D191" s="34" t="str">
        <f>+'MARZO DECE-5'!B174</f>
        <v>SERVICIOS DE VIGILANCIA</v>
      </c>
      <c r="E191" s="14">
        <f>+'MARZO DECE-5'!K121</f>
        <v>104000</v>
      </c>
      <c r="F191" s="14">
        <v>104000</v>
      </c>
      <c r="G191" s="23"/>
    </row>
    <row r="192" spans="3:7" x14ac:dyDescent="0.25">
      <c r="C192" s="274">
        <v>199</v>
      </c>
      <c r="D192" s="34" t="str">
        <f>+'MARZO DECE-5'!B175</f>
        <v>OTROS SERVICIOS NO PERSONALES</v>
      </c>
      <c r="E192" s="14">
        <f>+'MARZO DECE-5'!K122</f>
        <v>178641.8</v>
      </c>
      <c r="F192" s="14">
        <v>175834.09</v>
      </c>
      <c r="G192" s="23"/>
    </row>
    <row r="193" spans="2:8" x14ac:dyDescent="0.25">
      <c r="C193" s="274">
        <v>243</v>
      </c>
      <c r="D193" s="34" t="str">
        <f>+'MARZO DECE-5'!B176</f>
        <v>PRODUCTOS DE PAPEL O CARTON</v>
      </c>
      <c r="E193" s="14">
        <f>+'MARZO DECE-5'!K123</f>
        <v>77602.259999999995</v>
      </c>
      <c r="F193" s="14">
        <v>112506.6</v>
      </c>
      <c r="G193" s="23"/>
    </row>
    <row r="194" spans="2:8" x14ac:dyDescent="0.25">
      <c r="C194" s="274">
        <v>261</v>
      </c>
      <c r="D194" s="34" t="str">
        <f>+'MARZO DECE-5'!B177</f>
        <v>ELEMENTOS Y COMPUESTOS QUIMICOS</v>
      </c>
      <c r="E194" s="14">
        <f>+'MARZO DECE-5'!K124</f>
        <v>812953.74</v>
      </c>
      <c r="F194" s="14">
        <v>176797.67</v>
      </c>
      <c r="G194" s="23"/>
    </row>
    <row r="195" spans="2:8" x14ac:dyDescent="0.25">
      <c r="C195" s="274">
        <v>262</v>
      </c>
      <c r="D195" s="34" t="str">
        <f>+'MARZO DECE-5'!B178</f>
        <v>COMBUSTIBLES Y LUBRICANTES</v>
      </c>
      <c r="E195" s="14">
        <f>+'MARZO DECE-5'!K125</f>
        <v>17000</v>
      </c>
      <c r="F195" s="14">
        <v>13195</v>
      </c>
      <c r="G195" s="23"/>
    </row>
    <row r="196" spans="2:8" x14ac:dyDescent="0.25">
      <c r="C196" s="274">
        <v>266</v>
      </c>
      <c r="D196" s="34" t="str">
        <f>+'MARZO DECE-5'!B179</f>
        <v>PRODUCTOS MEDICINALES Y FARMACEUTICOS</v>
      </c>
      <c r="E196" s="14">
        <f>+'MARZO DECE-5'!K126</f>
        <v>278984.82</v>
      </c>
      <c r="F196" s="14">
        <v>117725.5</v>
      </c>
      <c r="G196" s="23"/>
    </row>
    <row r="197" spans="2:8" x14ac:dyDescent="0.25">
      <c r="C197" s="274">
        <v>267</v>
      </c>
      <c r="D197" s="34" t="str">
        <f>+'MARZO DECE-5'!B180</f>
        <v>TINTES, PINTURAS Y COLORANTES</v>
      </c>
      <c r="E197" s="14">
        <f>+'MARZO DECE-5'!K127</f>
        <v>180000</v>
      </c>
      <c r="F197" s="14">
        <v>33673.919999999998</v>
      </c>
      <c r="G197" s="23"/>
    </row>
    <row r="198" spans="2:8" x14ac:dyDescent="0.25">
      <c r="C198" s="274">
        <v>268</v>
      </c>
      <c r="D198" s="34" t="str">
        <f>+'MARZO DECE-5'!B181</f>
        <v>PRODUCTOS PLASTICOS, NYLON, VINIL Y PVC</v>
      </c>
      <c r="E198" s="14">
        <f>+'MARZO DECE-5'!K128</f>
        <v>80808</v>
      </c>
      <c r="F198" s="14">
        <v>22102</v>
      </c>
      <c r="G198" s="23"/>
    </row>
    <row r="199" spans="2:8" x14ac:dyDescent="0.25">
      <c r="C199" s="274">
        <v>269</v>
      </c>
      <c r="D199" s="34" t="str">
        <f>+'MARZO DECE-5'!B182</f>
        <v>OTROS PRODUCTOS QUIMICOS Y CONEXOS</v>
      </c>
      <c r="E199" s="14">
        <f>+'MARZO DECE-5'!K129</f>
        <v>10000</v>
      </c>
      <c r="F199" s="14">
        <v>0</v>
      </c>
      <c r="G199" s="23"/>
    </row>
    <row r="200" spans="2:8" x14ac:dyDescent="0.25">
      <c r="C200" s="274">
        <v>292</v>
      </c>
      <c r="D200" s="34" t="str">
        <f>+'MARZO DECE-5'!B183</f>
        <v>UTILES DE LIMPIEZA Y PRODUCTOS SANITARIOS</v>
      </c>
      <c r="E200" s="14">
        <f>+'MARZO DECE-5'!K130</f>
        <v>84929.9</v>
      </c>
      <c r="F200" s="14">
        <v>15260</v>
      </c>
      <c r="G200" s="23"/>
    </row>
    <row r="201" spans="2:8" x14ac:dyDescent="0.25">
      <c r="C201" s="274">
        <v>295</v>
      </c>
      <c r="D201" s="34" t="str">
        <f>+'MARZO DECE-5'!B184</f>
        <v>UTILES MENORES MEDICO QUIRURGICOS Y DE LAB.</v>
      </c>
      <c r="E201" s="14">
        <f>+'MARZO DECE-5'!K131</f>
        <v>1891457.27</v>
      </c>
      <c r="F201" s="14">
        <v>2882541.44</v>
      </c>
      <c r="G201" s="23"/>
    </row>
    <row r="202" spans="2:8" x14ac:dyDescent="0.25">
      <c r="C202" s="274">
        <v>297</v>
      </c>
      <c r="D202" s="34" t="str">
        <f>+'MARZO DECE-5'!B185</f>
        <v>UTILES, ACCESORIOS Y MATERIALES ELECTRICOS</v>
      </c>
      <c r="E202" s="14">
        <f>+'MARZO DECE-5'!K132</f>
        <v>41790.379999999997</v>
      </c>
      <c r="F202" s="14">
        <v>14063.8</v>
      </c>
      <c r="G202" s="23"/>
    </row>
    <row r="203" spans="2:8" x14ac:dyDescent="0.25">
      <c r="C203" s="274">
        <v>298</v>
      </c>
      <c r="D203" s="34" t="str">
        <f>+'MARZO DECE-5'!B186</f>
        <v>ACCESORIOS Y REPUESTOS EN GENERAL</v>
      </c>
      <c r="E203" s="14">
        <f>+'MARZO DECE-5'!K133</f>
        <v>400000</v>
      </c>
      <c r="F203" s="14">
        <v>49390.81</v>
      </c>
      <c r="G203" s="23"/>
    </row>
    <row r="204" spans="2:8" x14ac:dyDescent="0.25">
      <c r="C204" s="274">
        <v>299</v>
      </c>
      <c r="D204" s="34" t="str">
        <f>+'MARZO DECE-5'!B187</f>
        <v>OTROS MATERIALES Y SUMINISTROS</v>
      </c>
      <c r="E204" s="14">
        <f>+'MARZO DECE-5'!K134</f>
        <v>300000</v>
      </c>
      <c r="F204" s="14">
        <v>18893</v>
      </c>
      <c r="G204" s="23"/>
      <c r="H204" s="23"/>
    </row>
    <row r="205" spans="2:8" x14ac:dyDescent="0.25">
      <c r="C205" s="274">
        <v>323</v>
      </c>
      <c r="D205" s="34" t="str">
        <f>+'MARZO DECE-5'!B188</f>
        <v>EQUIPO MEDICO SANITARIO Y DE LABORATORIO</v>
      </c>
      <c r="E205" s="14">
        <f>+'MARZO DECE-5'!K135</f>
        <v>0</v>
      </c>
      <c r="F205" s="14">
        <v>0</v>
      </c>
      <c r="G205" s="23"/>
      <c r="H205" s="23"/>
    </row>
    <row r="206" spans="2:8" ht="15.75" x14ac:dyDescent="0.3">
      <c r="C206" s="18"/>
      <c r="D206" s="10" t="s">
        <v>147</v>
      </c>
      <c r="E206" s="12">
        <f>SUM(E184:E205)</f>
        <v>5303302.21</v>
      </c>
      <c r="F206" s="12">
        <f>SUM(F184:F205)</f>
        <v>4196728.68</v>
      </c>
      <c r="G206" s="23"/>
    </row>
    <row r="207" spans="2:8" ht="15.75" x14ac:dyDescent="0.3">
      <c r="C207" s="18"/>
      <c r="D207" s="10" t="s">
        <v>52</v>
      </c>
      <c r="E207" s="12">
        <f>E206+E181</f>
        <v>17260046.02</v>
      </c>
      <c r="F207" s="12">
        <f>+F206+F181</f>
        <v>15872557</v>
      </c>
      <c r="G207" s="23"/>
    </row>
    <row r="208" spans="2:8" x14ac:dyDescent="0.25">
      <c r="B208" s="22"/>
      <c r="C208" s="23"/>
      <c r="G208" s="22"/>
    </row>
    <row r="209" spans="2:5" x14ac:dyDescent="0.25">
      <c r="B209" s="22"/>
      <c r="C209" s="23"/>
    </row>
    <row r="210" spans="2:5" x14ac:dyDescent="0.25">
      <c r="E210" s="24"/>
    </row>
    <row r="240" spans="2:8" x14ac:dyDescent="0.25">
      <c r="B240" s="39" t="s">
        <v>53</v>
      </c>
      <c r="D240" s="105" t="s">
        <v>79</v>
      </c>
      <c r="E240" s="105"/>
      <c r="F240" s="105"/>
      <c r="G240" s="22" t="s">
        <v>76</v>
      </c>
      <c r="H240" t="s">
        <v>80</v>
      </c>
    </row>
    <row r="241" spans="2:10" x14ac:dyDescent="0.25">
      <c r="D241" s="306" t="s">
        <v>81</v>
      </c>
      <c r="E241" s="306"/>
      <c r="F241" s="306"/>
      <c r="G241" s="22"/>
      <c r="H241" s="22" t="s">
        <v>149</v>
      </c>
      <c r="J241" s="22"/>
    </row>
    <row r="242" spans="2:10" x14ac:dyDescent="0.25">
      <c r="D242" s="306" t="s">
        <v>82</v>
      </c>
      <c r="E242" s="306"/>
      <c r="F242" s="306"/>
      <c r="G242" s="22"/>
      <c r="H242" s="22" t="s">
        <v>150</v>
      </c>
      <c r="J242" s="22"/>
    </row>
    <row r="243" spans="2:10" ht="9" customHeight="1" x14ac:dyDescent="0.25">
      <c r="D243" s="40"/>
      <c r="E243" s="40"/>
      <c r="H243" s="22"/>
      <c r="I243" s="22"/>
      <c r="J243" s="22"/>
    </row>
    <row r="244" spans="2:10" x14ac:dyDescent="0.25">
      <c r="B244" s="39" t="s">
        <v>58</v>
      </c>
      <c r="D244" s="22" t="s">
        <v>213</v>
      </c>
      <c r="H244" s="41"/>
      <c r="I244" s="41"/>
      <c r="J244" s="41"/>
    </row>
    <row r="246" spans="2:10" x14ac:dyDescent="0.25">
      <c r="D246" s="22"/>
    </row>
  </sheetData>
  <mergeCells count="28"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  <mergeCell ref="A46:J46"/>
    <mergeCell ref="C47:D47"/>
    <mergeCell ref="E47:F47"/>
    <mergeCell ref="A60:B60"/>
    <mergeCell ref="A73:J73"/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J246"/>
  <sheetViews>
    <sheetView topLeftCell="A198" workbookViewId="0">
      <selection activeCell="D213" sqref="D213"/>
    </sheetView>
  </sheetViews>
  <sheetFormatPr baseColWidth="10" defaultRowHeight="15" x14ac:dyDescent="0.25"/>
  <cols>
    <col min="1" max="1" width="4" customWidth="1"/>
    <col min="2" max="2" width="48.140625" customWidth="1"/>
    <col min="3" max="3" width="13.42578125" bestFit="1" customWidth="1"/>
    <col min="4" max="4" width="45.7109375" bestFit="1" customWidth="1"/>
    <col min="5" max="5" width="13.42578125" bestFit="1" customWidth="1"/>
    <col min="6" max="6" width="16.7109375" bestFit="1" customWidth="1"/>
    <col min="7" max="7" width="15.140625" bestFit="1" customWidth="1"/>
    <col min="8" max="10" width="13.5703125" customWidth="1"/>
    <col min="257" max="257" width="4" customWidth="1"/>
    <col min="258" max="258" width="48.140625" customWidth="1"/>
    <col min="259" max="259" width="13.42578125" bestFit="1" customWidth="1"/>
    <col min="260" max="260" width="45.7109375" bestFit="1" customWidth="1"/>
    <col min="261" max="261" width="13.42578125" bestFit="1" customWidth="1"/>
    <col min="262" max="262" width="16.7109375" bestFit="1" customWidth="1"/>
    <col min="263" max="263" width="15.140625" bestFit="1" customWidth="1"/>
    <col min="264" max="266" width="13.5703125" customWidth="1"/>
    <col min="513" max="513" width="4" customWidth="1"/>
    <col min="514" max="514" width="48.140625" customWidth="1"/>
    <col min="515" max="515" width="13.42578125" bestFit="1" customWidth="1"/>
    <col min="516" max="516" width="45.7109375" bestFit="1" customWidth="1"/>
    <col min="517" max="517" width="13.42578125" bestFit="1" customWidth="1"/>
    <col min="518" max="518" width="16.7109375" bestFit="1" customWidth="1"/>
    <col min="519" max="519" width="15.140625" bestFit="1" customWidth="1"/>
    <col min="520" max="522" width="13.5703125" customWidth="1"/>
    <col min="769" max="769" width="4" customWidth="1"/>
    <col min="770" max="770" width="48.140625" customWidth="1"/>
    <col min="771" max="771" width="13.42578125" bestFit="1" customWidth="1"/>
    <col min="772" max="772" width="45.7109375" bestFit="1" customWidth="1"/>
    <col min="773" max="773" width="13.42578125" bestFit="1" customWidth="1"/>
    <col min="774" max="774" width="16.7109375" bestFit="1" customWidth="1"/>
    <col min="775" max="775" width="15.140625" bestFit="1" customWidth="1"/>
    <col min="776" max="778" width="13.5703125" customWidth="1"/>
    <col min="1025" max="1025" width="4" customWidth="1"/>
    <col min="1026" max="1026" width="48.140625" customWidth="1"/>
    <col min="1027" max="1027" width="13.42578125" bestFit="1" customWidth="1"/>
    <col min="1028" max="1028" width="45.7109375" bestFit="1" customWidth="1"/>
    <col min="1029" max="1029" width="13.42578125" bestFit="1" customWidth="1"/>
    <col min="1030" max="1030" width="16.7109375" bestFit="1" customWidth="1"/>
    <col min="1031" max="1031" width="15.140625" bestFit="1" customWidth="1"/>
    <col min="1032" max="1034" width="13.5703125" customWidth="1"/>
    <col min="1281" max="1281" width="4" customWidth="1"/>
    <col min="1282" max="1282" width="48.140625" customWidth="1"/>
    <col min="1283" max="1283" width="13.42578125" bestFit="1" customWidth="1"/>
    <col min="1284" max="1284" width="45.7109375" bestFit="1" customWidth="1"/>
    <col min="1285" max="1285" width="13.42578125" bestFit="1" customWidth="1"/>
    <col min="1286" max="1286" width="16.7109375" bestFit="1" customWidth="1"/>
    <col min="1287" max="1287" width="15.140625" bestFit="1" customWidth="1"/>
    <col min="1288" max="1290" width="13.5703125" customWidth="1"/>
    <col min="1537" max="1537" width="4" customWidth="1"/>
    <col min="1538" max="1538" width="48.140625" customWidth="1"/>
    <col min="1539" max="1539" width="13.42578125" bestFit="1" customWidth="1"/>
    <col min="1540" max="1540" width="45.7109375" bestFit="1" customWidth="1"/>
    <col min="1541" max="1541" width="13.42578125" bestFit="1" customWidth="1"/>
    <col min="1542" max="1542" width="16.7109375" bestFit="1" customWidth="1"/>
    <col min="1543" max="1543" width="15.140625" bestFit="1" customWidth="1"/>
    <col min="1544" max="1546" width="13.5703125" customWidth="1"/>
    <col min="1793" max="1793" width="4" customWidth="1"/>
    <col min="1794" max="1794" width="48.140625" customWidth="1"/>
    <col min="1795" max="1795" width="13.42578125" bestFit="1" customWidth="1"/>
    <col min="1796" max="1796" width="45.7109375" bestFit="1" customWidth="1"/>
    <col min="1797" max="1797" width="13.42578125" bestFit="1" customWidth="1"/>
    <col min="1798" max="1798" width="16.7109375" bestFit="1" customWidth="1"/>
    <col min="1799" max="1799" width="15.140625" bestFit="1" customWidth="1"/>
    <col min="1800" max="1802" width="13.5703125" customWidth="1"/>
    <col min="2049" max="2049" width="4" customWidth="1"/>
    <col min="2050" max="2050" width="48.140625" customWidth="1"/>
    <col min="2051" max="2051" width="13.42578125" bestFit="1" customWidth="1"/>
    <col min="2052" max="2052" width="45.7109375" bestFit="1" customWidth="1"/>
    <col min="2053" max="2053" width="13.42578125" bestFit="1" customWidth="1"/>
    <col min="2054" max="2054" width="16.7109375" bestFit="1" customWidth="1"/>
    <col min="2055" max="2055" width="15.140625" bestFit="1" customWidth="1"/>
    <col min="2056" max="2058" width="13.5703125" customWidth="1"/>
    <col min="2305" max="2305" width="4" customWidth="1"/>
    <col min="2306" max="2306" width="48.140625" customWidth="1"/>
    <col min="2307" max="2307" width="13.42578125" bestFit="1" customWidth="1"/>
    <col min="2308" max="2308" width="45.7109375" bestFit="1" customWidth="1"/>
    <col min="2309" max="2309" width="13.42578125" bestFit="1" customWidth="1"/>
    <col min="2310" max="2310" width="16.7109375" bestFit="1" customWidth="1"/>
    <col min="2311" max="2311" width="15.140625" bestFit="1" customWidth="1"/>
    <col min="2312" max="2314" width="13.5703125" customWidth="1"/>
    <col min="2561" max="2561" width="4" customWidth="1"/>
    <col min="2562" max="2562" width="48.140625" customWidth="1"/>
    <col min="2563" max="2563" width="13.42578125" bestFit="1" customWidth="1"/>
    <col min="2564" max="2564" width="45.7109375" bestFit="1" customWidth="1"/>
    <col min="2565" max="2565" width="13.42578125" bestFit="1" customWidth="1"/>
    <col min="2566" max="2566" width="16.7109375" bestFit="1" customWidth="1"/>
    <col min="2567" max="2567" width="15.140625" bestFit="1" customWidth="1"/>
    <col min="2568" max="2570" width="13.5703125" customWidth="1"/>
    <col min="2817" max="2817" width="4" customWidth="1"/>
    <col min="2818" max="2818" width="48.140625" customWidth="1"/>
    <col min="2819" max="2819" width="13.42578125" bestFit="1" customWidth="1"/>
    <col min="2820" max="2820" width="45.7109375" bestFit="1" customWidth="1"/>
    <col min="2821" max="2821" width="13.42578125" bestFit="1" customWidth="1"/>
    <col min="2822" max="2822" width="16.7109375" bestFit="1" customWidth="1"/>
    <col min="2823" max="2823" width="15.140625" bestFit="1" customWidth="1"/>
    <col min="2824" max="2826" width="13.5703125" customWidth="1"/>
    <col min="3073" max="3073" width="4" customWidth="1"/>
    <col min="3074" max="3074" width="48.140625" customWidth="1"/>
    <col min="3075" max="3075" width="13.42578125" bestFit="1" customWidth="1"/>
    <col min="3076" max="3076" width="45.7109375" bestFit="1" customWidth="1"/>
    <col min="3077" max="3077" width="13.42578125" bestFit="1" customWidth="1"/>
    <col min="3078" max="3078" width="16.7109375" bestFit="1" customWidth="1"/>
    <col min="3079" max="3079" width="15.140625" bestFit="1" customWidth="1"/>
    <col min="3080" max="3082" width="13.5703125" customWidth="1"/>
    <col min="3329" max="3329" width="4" customWidth="1"/>
    <col min="3330" max="3330" width="48.140625" customWidth="1"/>
    <col min="3331" max="3331" width="13.42578125" bestFit="1" customWidth="1"/>
    <col min="3332" max="3332" width="45.7109375" bestFit="1" customWidth="1"/>
    <col min="3333" max="3333" width="13.42578125" bestFit="1" customWidth="1"/>
    <col min="3334" max="3334" width="16.7109375" bestFit="1" customWidth="1"/>
    <col min="3335" max="3335" width="15.140625" bestFit="1" customWidth="1"/>
    <col min="3336" max="3338" width="13.5703125" customWidth="1"/>
    <col min="3585" max="3585" width="4" customWidth="1"/>
    <col min="3586" max="3586" width="48.140625" customWidth="1"/>
    <col min="3587" max="3587" width="13.42578125" bestFit="1" customWidth="1"/>
    <col min="3588" max="3588" width="45.7109375" bestFit="1" customWidth="1"/>
    <col min="3589" max="3589" width="13.42578125" bestFit="1" customWidth="1"/>
    <col min="3590" max="3590" width="16.7109375" bestFit="1" customWidth="1"/>
    <col min="3591" max="3591" width="15.140625" bestFit="1" customWidth="1"/>
    <col min="3592" max="3594" width="13.5703125" customWidth="1"/>
    <col min="3841" max="3841" width="4" customWidth="1"/>
    <col min="3842" max="3842" width="48.140625" customWidth="1"/>
    <col min="3843" max="3843" width="13.42578125" bestFit="1" customWidth="1"/>
    <col min="3844" max="3844" width="45.7109375" bestFit="1" customWidth="1"/>
    <col min="3845" max="3845" width="13.42578125" bestFit="1" customWidth="1"/>
    <col min="3846" max="3846" width="16.7109375" bestFit="1" customWidth="1"/>
    <col min="3847" max="3847" width="15.140625" bestFit="1" customWidth="1"/>
    <col min="3848" max="3850" width="13.5703125" customWidth="1"/>
    <col min="4097" max="4097" width="4" customWidth="1"/>
    <col min="4098" max="4098" width="48.140625" customWidth="1"/>
    <col min="4099" max="4099" width="13.42578125" bestFit="1" customWidth="1"/>
    <col min="4100" max="4100" width="45.7109375" bestFit="1" customWidth="1"/>
    <col min="4101" max="4101" width="13.42578125" bestFit="1" customWidth="1"/>
    <col min="4102" max="4102" width="16.7109375" bestFit="1" customWidth="1"/>
    <col min="4103" max="4103" width="15.140625" bestFit="1" customWidth="1"/>
    <col min="4104" max="4106" width="13.5703125" customWidth="1"/>
    <col min="4353" max="4353" width="4" customWidth="1"/>
    <col min="4354" max="4354" width="48.140625" customWidth="1"/>
    <col min="4355" max="4355" width="13.42578125" bestFit="1" customWidth="1"/>
    <col min="4356" max="4356" width="45.7109375" bestFit="1" customWidth="1"/>
    <col min="4357" max="4357" width="13.42578125" bestFit="1" customWidth="1"/>
    <col min="4358" max="4358" width="16.7109375" bestFit="1" customWidth="1"/>
    <col min="4359" max="4359" width="15.140625" bestFit="1" customWidth="1"/>
    <col min="4360" max="4362" width="13.5703125" customWidth="1"/>
    <col min="4609" max="4609" width="4" customWidth="1"/>
    <col min="4610" max="4610" width="48.140625" customWidth="1"/>
    <col min="4611" max="4611" width="13.42578125" bestFit="1" customWidth="1"/>
    <col min="4612" max="4612" width="45.7109375" bestFit="1" customWidth="1"/>
    <col min="4613" max="4613" width="13.42578125" bestFit="1" customWidth="1"/>
    <col min="4614" max="4614" width="16.7109375" bestFit="1" customWidth="1"/>
    <col min="4615" max="4615" width="15.140625" bestFit="1" customWidth="1"/>
    <col min="4616" max="4618" width="13.5703125" customWidth="1"/>
    <col min="4865" max="4865" width="4" customWidth="1"/>
    <col min="4866" max="4866" width="48.140625" customWidth="1"/>
    <col min="4867" max="4867" width="13.42578125" bestFit="1" customWidth="1"/>
    <col min="4868" max="4868" width="45.7109375" bestFit="1" customWidth="1"/>
    <col min="4869" max="4869" width="13.42578125" bestFit="1" customWidth="1"/>
    <col min="4870" max="4870" width="16.7109375" bestFit="1" customWidth="1"/>
    <col min="4871" max="4871" width="15.140625" bestFit="1" customWidth="1"/>
    <col min="4872" max="4874" width="13.5703125" customWidth="1"/>
    <col min="5121" max="5121" width="4" customWidth="1"/>
    <col min="5122" max="5122" width="48.140625" customWidth="1"/>
    <col min="5123" max="5123" width="13.42578125" bestFit="1" customWidth="1"/>
    <col min="5124" max="5124" width="45.7109375" bestFit="1" customWidth="1"/>
    <col min="5125" max="5125" width="13.42578125" bestFit="1" customWidth="1"/>
    <col min="5126" max="5126" width="16.7109375" bestFit="1" customWidth="1"/>
    <col min="5127" max="5127" width="15.140625" bestFit="1" customWidth="1"/>
    <col min="5128" max="5130" width="13.5703125" customWidth="1"/>
    <col min="5377" max="5377" width="4" customWidth="1"/>
    <col min="5378" max="5378" width="48.140625" customWidth="1"/>
    <col min="5379" max="5379" width="13.42578125" bestFit="1" customWidth="1"/>
    <col min="5380" max="5380" width="45.7109375" bestFit="1" customWidth="1"/>
    <col min="5381" max="5381" width="13.42578125" bestFit="1" customWidth="1"/>
    <col min="5382" max="5382" width="16.7109375" bestFit="1" customWidth="1"/>
    <col min="5383" max="5383" width="15.140625" bestFit="1" customWidth="1"/>
    <col min="5384" max="5386" width="13.5703125" customWidth="1"/>
    <col min="5633" max="5633" width="4" customWidth="1"/>
    <col min="5634" max="5634" width="48.140625" customWidth="1"/>
    <col min="5635" max="5635" width="13.42578125" bestFit="1" customWidth="1"/>
    <col min="5636" max="5636" width="45.7109375" bestFit="1" customWidth="1"/>
    <col min="5637" max="5637" width="13.42578125" bestFit="1" customWidth="1"/>
    <col min="5638" max="5638" width="16.7109375" bestFit="1" customWidth="1"/>
    <col min="5639" max="5639" width="15.140625" bestFit="1" customWidth="1"/>
    <col min="5640" max="5642" width="13.5703125" customWidth="1"/>
    <col min="5889" max="5889" width="4" customWidth="1"/>
    <col min="5890" max="5890" width="48.140625" customWidth="1"/>
    <col min="5891" max="5891" width="13.42578125" bestFit="1" customWidth="1"/>
    <col min="5892" max="5892" width="45.7109375" bestFit="1" customWidth="1"/>
    <col min="5893" max="5893" width="13.42578125" bestFit="1" customWidth="1"/>
    <col min="5894" max="5894" width="16.7109375" bestFit="1" customWidth="1"/>
    <col min="5895" max="5895" width="15.140625" bestFit="1" customWidth="1"/>
    <col min="5896" max="5898" width="13.5703125" customWidth="1"/>
    <col min="6145" max="6145" width="4" customWidth="1"/>
    <col min="6146" max="6146" width="48.140625" customWidth="1"/>
    <col min="6147" max="6147" width="13.42578125" bestFit="1" customWidth="1"/>
    <col min="6148" max="6148" width="45.7109375" bestFit="1" customWidth="1"/>
    <col min="6149" max="6149" width="13.42578125" bestFit="1" customWidth="1"/>
    <col min="6150" max="6150" width="16.7109375" bestFit="1" customWidth="1"/>
    <col min="6151" max="6151" width="15.140625" bestFit="1" customWidth="1"/>
    <col min="6152" max="6154" width="13.5703125" customWidth="1"/>
    <col min="6401" max="6401" width="4" customWidth="1"/>
    <col min="6402" max="6402" width="48.140625" customWidth="1"/>
    <col min="6403" max="6403" width="13.42578125" bestFit="1" customWidth="1"/>
    <col min="6404" max="6404" width="45.7109375" bestFit="1" customWidth="1"/>
    <col min="6405" max="6405" width="13.42578125" bestFit="1" customWidth="1"/>
    <col min="6406" max="6406" width="16.7109375" bestFit="1" customWidth="1"/>
    <col min="6407" max="6407" width="15.140625" bestFit="1" customWidth="1"/>
    <col min="6408" max="6410" width="13.5703125" customWidth="1"/>
    <col min="6657" max="6657" width="4" customWidth="1"/>
    <col min="6658" max="6658" width="48.140625" customWidth="1"/>
    <col min="6659" max="6659" width="13.42578125" bestFit="1" customWidth="1"/>
    <col min="6660" max="6660" width="45.7109375" bestFit="1" customWidth="1"/>
    <col min="6661" max="6661" width="13.42578125" bestFit="1" customWidth="1"/>
    <col min="6662" max="6662" width="16.7109375" bestFit="1" customWidth="1"/>
    <col min="6663" max="6663" width="15.140625" bestFit="1" customWidth="1"/>
    <col min="6664" max="6666" width="13.5703125" customWidth="1"/>
    <col min="6913" max="6913" width="4" customWidth="1"/>
    <col min="6914" max="6914" width="48.140625" customWidth="1"/>
    <col min="6915" max="6915" width="13.42578125" bestFit="1" customWidth="1"/>
    <col min="6916" max="6916" width="45.7109375" bestFit="1" customWidth="1"/>
    <col min="6917" max="6917" width="13.42578125" bestFit="1" customWidth="1"/>
    <col min="6918" max="6918" width="16.7109375" bestFit="1" customWidth="1"/>
    <col min="6919" max="6919" width="15.140625" bestFit="1" customWidth="1"/>
    <col min="6920" max="6922" width="13.5703125" customWidth="1"/>
    <col min="7169" max="7169" width="4" customWidth="1"/>
    <col min="7170" max="7170" width="48.140625" customWidth="1"/>
    <col min="7171" max="7171" width="13.42578125" bestFit="1" customWidth="1"/>
    <col min="7172" max="7172" width="45.7109375" bestFit="1" customWidth="1"/>
    <col min="7173" max="7173" width="13.42578125" bestFit="1" customWidth="1"/>
    <col min="7174" max="7174" width="16.7109375" bestFit="1" customWidth="1"/>
    <col min="7175" max="7175" width="15.140625" bestFit="1" customWidth="1"/>
    <col min="7176" max="7178" width="13.5703125" customWidth="1"/>
    <col min="7425" max="7425" width="4" customWidth="1"/>
    <col min="7426" max="7426" width="48.140625" customWidth="1"/>
    <col min="7427" max="7427" width="13.42578125" bestFit="1" customWidth="1"/>
    <col min="7428" max="7428" width="45.7109375" bestFit="1" customWidth="1"/>
    <col min="7429" max="7429" width="13.42578125" bestFit="1" customWidth="1"/>
    <col min="7430" max="7430" width="16.7109375" bestFit="1" customWidth="1"/>
    <col min="7431" max="7431" width="15.140625" bestFit="1" customWidth="1"/>
    <col min="7432" max="7434" width="13.5703125" customWidth="1"/>
    <col min="7681" max="7681" width="4" customWidth="1"/>
    <col min="7682" max="7682" width="48.140625" customWidth="1"/>
    <col min="7683" max="7683" width="13.42578125" bestFit="1" customWidth="1"/>
    <col min="7684" max="7684" width="45.7109375" bestFit="1" customWidth="1"/>
    <col min="7685" max="7685" width="13.42578125" bestFit="1" customWidth="1"/>
    <col min="7686" max="7686" width="16.7109375" bestFit="1" customWidth="1"/>
    <col min="7687" max="7687" width="15.140625" bestFit="1" customWidth="1"/>
    <col min="7688" max="7690" width="13.5703125" customWidth="1"/>
    <col min="7937" max="7937" width="4" customWidth="1"/>
    <col min="7938" max="7938" width="48.140625" customWidth="1"/>
    <col min="7939" max="7939" width="13.42578125" bestFit="1" customWidth="1"/>
    <col min="7940" max="7940" width="45.7109375" bestFit="1" customWidth="1"/>
    <col min="7941" max="7941" width="13.42578125" bestFit="1" customWidth="1"/>
    <col min="7942" max="7942" width="16.7109375" bestFit="1" customWidth="1"/>
    <col min="7943" max="7943" width="15.140625" bestFit="1" customWidth="1"/>
    <col min="7944" max="7946" width="13.5703125" customWidth="1"/>
    <col min="8193" max="8193" width="4" customWidth="1"/>
    <col min="8194" max="8194" width="48.140625" customWidth="1"/>
    <col min="8195" max="8195" width="13.42578125" bestFit="1" customWidth="1"/>
    <col min="8196" max="8196" width="45.7109375" bestFit="1" customWidth="1"/>
    <col min="8197" max="8197" width="13.42578125" bestFit="1" customWidth="1"/>
    <col min="8198" max="8198" width="16.7109375" bestFit="1" customWidth="1"/>
    <col min="8199" max="8199" width="15.140625" bestFit="1" customWidth="1"/>
    <col min="8200" max="8202" width="13.5703125" customWidth="1"/>
    <col min="8449" max="8449" width="4" customWidth="1"/>
    <col min="8450" max="8450" width="48.140625" customWidth="1"/>
    <col min="8451" max="8451" width="13.42578125" bestFit="1" customWidth="1"/>
    <col min="8452" max="8452" width="45.7109375" bestFit="1" customWidth="1"/>
    <col min="8453" max="8453" width="13.42578125" bestFit="1" customWidth="1"/>
    <col min="8454" max="8454" width="16.7109375" bestFit="1" customWidth="1"/>
    <col min="8455" max="8455" width="15.140625" bestFit="1" customWidth="1"/>
    <col min="8456" max="8458" width="13.5703125" customWidth="1"/>
    <col min="8705" max="8705" width="4" customWidth="1"/>
    <col min="8706" max="8706" width="48.140625" customWidth="1"/>
    <col min="8707" max="8707" width="13.42578125" bestFit="1" customWidth="1"/>
    <col min="8708" max="8708" width="45.7109375" bestFit="1" customWidth="1"/>
    <col min="8709" max="8709" width="13.42578125" bestFit="1" customWidth="1"/>
    <col min="8710" max="8710" width="16.7109375" bestFit="1" customWidth="1"/>
    <col min="8711" max="8711" width="15.140625" bestFit="1" customWidth="1"/>
    <col min="8712" max="8714" width="13.5703125" customWidth="1"/>
    <col min="8961" max="8961" width="4" customWidth="1"/>
    <col min="8962" max="8962" width="48.140625" customWidth="1"/>
    <col min="8963" max="8963" width="13.42578125" bestFit="1" customWidth="1"/>
    <col min="8964" max="8964" width="45.7109375" bestFit="1" customWidth="1"/>
    <col min="8965" max="8965" width="13.42578125" bestFit="1" customWidth="1"/>
    <col min="8966" max="8966" width="16.7109375" bestFit="1" customWidth="1"/>
    <col min="8967" max="8967" width="15.140625" bestFit="1" customWidth="1"/>
    <col min="8968" max="8970" width="13.5703125" customWidth="1"/>
    <col min="9217" max="9217" width="4" customWidth="1"/>
    <col min="9218" max="9218" width="48.140625" customWidth="1"/>
    <col min="9219" max="9219" width="13.42578125" bestFit="1" customWidth="1"/>
    <col min="9220" max="9220" width="45.7109375" bestFit="1" customWidth="1"/>
    <col min="9221" max="9221" width="13.42578125" bestFit="1" customWidth="1"/>
    <col min="9222" max="9222" width="16.7109375" bestFit="1" customWidth="1"/>
    <col min="9223" max="9223" width="15.140625" bestFit="1" customWidth="1"/>
    <col min="9224" max="9226" width="13.5703125" customWidth="1"/>
    <col min="9473" max="9473" width="4" customWidth="1"/>
    <col min="9474" max="9474" width="48.140625" customWidth="1"/>
    <col min="9475" max="9475" width="13.42578125" bestFit="1" customWidth="1"/>
    <col min="9476" max="9476" width="45.7109375" bestFit="1" customWidth="1"/>
    <col min="9477" max="9477" width="13.42578125" bestFit="1" customWidth="1"/>
    <col min="9478" max="9478" width="16.7109375" bestFit="1" customWidth="1"/>
    <col min="9479" max="9479" width="15.140625" bestFit="1" customWidth="1"/>
    <col min="9480" max="9482" width="13.5703125" customWidth="1"/>
    <col min="9729" max="9729" width="4" customWidth="1"/>
    <col min="9730" max="9730" width="48.140625" customWidth="1"/>
    <col min="9731" max="9731" width="13.42578125" bestFit="1" customWidth="1"/>
    <col min="9732" max="9732" width="45.7109375" bestFit="1" customWidth="1"/>
    <col min="9733" max="9733" width="13.42578125" bestFit="1" customWidth="1"/>
    <col min="9734" max="9734" width="16.7109375" bestFit="1" customWidth="1"/>
    <col min="9735" max="9735" width="15.140625" bestFit="1" customWidth="1"/>
    <col min="9736" max="9738" width="13.5703125" customWidth="1"/>
    <col min="9985" max="9985" width="4" customWidth="1"/>
    <col min="9986" max="9986" width="48.140625" customWidth="1"/>
    <col min="9987" max="9987" width="13.42578125" bestFit="1" customWidth="1"/>
    <col min="9988" max="9988" width="45.7109375" bestFit="1" customWidth="1"/>
    <col min="9989" max="9989" width="13.42578125" bestFit="1" customWidth="1"/>
    <col min="9990" max="9990" width="16.7109375" bestFit="1" customWidth="1"/>
    <col min="9991" max="9991" width="15.140625" bestFit="1" customWidth="1"/>
    <col min="9992" max="9994" width="13.5703125" customWidth="1"/>
    <col min="10241" max="10241" width="4" customWidth="1"/>
    <col min="10242" max="10242" width="48.140625" customWidth="1"/>
    <col min="10243" max="10243" width="13.42578125" bestFit="1" customWidth="1"/>
    <col min="10244" max="10244" width="45.7109375" bestFit="1" customWidth="1"/>
    <col min="10245" max="10245" width="13.42578125" bestFit="1" customWidth="1"/>
    <col min="10246" max="10246" width="16.7109375" bestFit="1" customWidth="1"/>
    <col min="10247" max="10247" width="15.140625" bestFit="1" customWidth="1"/>
    <col min="10248" max="10250" width="13.5703125" customWidth="1"/>
    <col min="10497" max="10497" width="4" customWidth="1"/>
    <col min="10498" max="10498" width="48.140625" customWidth="1"/>
    <col min="10499" max="10499" width="13.42578125" bestFit="1" customWidth="1"/>
    <col min="10500" max="10500" width="45.7109375" bestFit="1" customWidth="1"/>
    <col min="10501" max="10501" width="13.42578125" bestFit="1" customWidth="1"/>
    <col min="10502" max="10502" width="16.7109375" bestFit="1" customWidth="1"/>
    <col min="10503" max="10503" width="15.140625" bestFit="1" customWidth="1"/>
    <col min="10504" max="10506" width="13.5703125" customWidth="1"/>
    <col min="10753" max="10753" width="4" customWidth="1"/>
    <col min="10754" max="10754" width="48.140625" customWidth="1"/>
    <col min="10755" max="10755" width="13.42578125" bestFit="1" customWidth="1"/>
    <col min="10756" max="10756" width="45.7109375" bestFit="1" customWidth="1"/>
    <col min="10757" max="10757" width="13.42578125" bestFit="1" customWidth="1"/>
    <col min="10758" max="10758" width="16.7109375" bestFit="1" customWidth="1"/>
    <col min="10759" max="10759" width="15.140625" bestFit="1" customWidth="1"/>
    <col min="10760" max="10762" width="13.5703125" customWidth="1"/>
    <col min="11009" max="11009" width="4" customWidth="1"/>
    <col min="11010" max="11010" width="48.140625" customWidth="1"/>
    <col min="11011" max="11011" width="13.42578125" bestFit="1" customWidth="1"/>
    <col min="11012" max="11012" width="45.7109375" bestFit="1" customWidth="1"/>
    <col min="11013" max="11013" width="13.42578125" bestFit="1" customWidth="1"/>
    <col min="11014" max="11014" width="16.7109375" bestFit="1" customWidth="1"/>
    <col min="11015" max="11015" width="15.140625" bestFit="1" customWidth="1"/>
    <col min="11016" max="11018" width="13.5703125" customWidth="1"/>
    <col min="11265" max="11265" width="4" customWidth="1"/>
    <col min="11266" max="11266" width="48.140625" customWidth="1"/>
    <col min="11267" max="11267" width="13.42578125" bestFit="1" customWidth="1"/>
    <col min="11268" max="11268" width="45.7109375" bestFit="1" customWidth="1"/>
    <col min="11269" max="11269" width="13.42578125" bestFit="1" customWidth="1"/>
    <col min="11270" max="11270" width="16.7109375" bestFit="1" customWidth="1"/>
    <col min="11271" max="11271" width="15.140625" bestFit="1" customWidth="1"/>
    <col min="11272" max="11274" width="13.5703125" customWidth="1"/>
    <col min="11521" max="11521" width="4" customWidth="1"/>
    <col min="11522" max="11522" width="48.140625" customWidth="1"/>
    <col min="11523" max="11523" width="13.42578125" bestFit="1" customWidth="1"/>
    <col min="11524" max="11524" width="45.7109375" bestFit="1" customWidth="1"/>
    <col min="11525" max="11525" width="13.42578125" bestFit="1" customWidth="1"/>
    <col min="11526" max="11526" width="16.7109375" bestFit="1" customWidth="1"/>
    <col min="11527" max="11527" width="15.140625" bestFit="1" customWidth="1"/>
    <col min="11528" max="11530" width="13.5703125" customWidth="1"/>
    <col min="11777" max="11777" width="4" customWidth="1"/>
    <col min="11778" max="11778" width="48.140625" customWidth="1"/>
    <col min="11779" max="11779" width="13.42578125" bestFit="1" customWidth="1"/>
    <col min="11780" max="11780" width="45.7109375" bestFit="1" customWidth="1"/>
    <col min="11781" max="11781" width="13.42578125" bestFit="1" customWidth="1"/>
    <col min="11782" max="11782" width="16.7109375" bestFit="1" customWidth="1"/>
    <col min="11783" max="11783" width="15.140625" bestFit="1" customWidth="1"/>
    <col min="11784" max="11786" width="13.5703125" customWidth="1"/>
    <col min="12033" max="12033" width="4" customWidth="1"/>
    <col min="12034" max="12034" width="48.140625" customWidth="1"/>
    <col min="12035" max="12035" width="13.42578125" bestFit="1" customWidth="1"/>
    <col min="12036" max="12036" width="45.7109375" bestFit="1" customWidth="1"/>
    <col min="12037" max="12037" width="13.42578125" bestFit="1" customWidth="1"/>
    <col min="12038" max="12038" width="16.7109375" bestFit="1" customWidth="1"/>
    <col min="12039" max="12039" width="15.140625" bestFit="1" customWidth="1"/>
    <col min="12040" max="12042" width="13.5703125" customWidth="1"/>
    <col min="12289" max="12289" width="4" customWidth="1"/>
    <col min="12290" max="12290" width="48.140625" customWidth="1"/>
    <col min="12291" max="12291" width="13.42578125" bestFit="1" customWidth="1"/>
    <col min="12292" max="12292" width="45.7109375" bestFit="1" customWidth="1"/>
    <col min="12293" max="12293" width="13.42578125" bestFit="1" customWidth="1"/>
    <col min="12294" max="12294" width="16.7109375" bestFit="1" customWidth="1"/>
    <col min="12295" max="12295" width="15.140625" bestFit="1" customWidth="1"/>
    <col min="12296" max="12298" width="13.5703125" customWidth="1"/>
    <col min="12545" max="12545" width="4" customWidth="1"/>
    <col min="12546" max="12546" width="48.140625" customWidth="1"/>
    <col min="12547" max="12547" width="13.42578125" bestFit="1" customWidth="1"/>
    <col min="12548" max="12548" width="45.7109375" bestFit="1" customWidth="1"/>
    <col min="12549" max="12549" width="13.42578125" bestFit="1" customWidth="1"/>
    <col min="12550" max="12550" width="16.7109375" bestFit="1" customWidth="1"/>
    <col min="12551" max="12551" width="15.140625" bestFit="1" customWidth="1"/>
    <col min="12552" max="12554" width="13.5703125" customWidth="1"/>
    <col min="12801" max="12801" width="4" customWidth="1"/>
    <col min="12802" max="12802" width="48.140625" customWidth="1"/>
    <col min="12803" max="12803" width="13.42578125" bestFit="1" customWidth="1"/>
    <col min="12804" max="12804" width="45.7109375" bestFit="1" customWidth="1"/>
    <col min="12805" max="12805" width="13.42578125" bestFit="1" customWidth="1"/>
    <col min="12806" max="12806" width="16.7109375" bestFit="1" customWidth="1"/>
    <col min="12807" max="12807" width="15.140625" bestFit="1" customWidth="1"/>
    <col min="12808" max="12810" width="13.5703125" customWidth="1"/>
    <col min="13057" max="13057" width="4" customWidth="1"/>
    <col min="13058" max="13058" width="48.140625" customWidth="1"/>
    <col min="13059" max="13059" width="13.42578125" bestFit="1" customWidth="1"/>
    <col min="13060" max="13060" width="45.7109375" bestFit="1" customWidth="1"/>
    <col min="13061" max="13061" width="13.42578125" bestFit="1" customWidth="1"/>
    <col min="13062" max="13062" width="16.7109375" bestFit="1" customWidth="1"/>
    <col min="13063" max="13063" width="15.140625" bestFit="1" customWidth="1"/>
    <col min="13064" max="13066" width="13.5703125" customWidth="1"/>
    <col min="13313" max="13313" width="4" customWidth="1"/>
    <col min="13314" max="13314" width="48.140625" customWidth="1"/>
    <col min="13315" max="13315" width="13.42578125" bestFit="1" customWidth="1"/>
    <col min="13316" max="13316" width="45.7109375" bestFit="1" customWidth="1"/>
    <col min="13317" max="13317" width="13.42578125" bestFit="1" customWidth="1"/>
    <col min="13318" max="13318" width="16.7109375" bestFit="1" customWidth="1"/>
    <col min="13319" max="13319" width="15.140625" bestFit="1" customWidth="1"/>
    <col min="13320" max="13322" width="13.5703125" customWidth="1"/>
    <col min="13569" max="13569" width="4" customWidth="1"/>
    <col min="13570" max="13570" width="48.140625" customWidth="1"/>
    <col min="13571" max="13571" width="13.42578125" bestFit="1" customWidth="1"/>
    <col min="13572" max="13572" width="45.7109375" bestFit="1" customWidth="1"/>
    <col min="13573" max="13573" width="13.42578125" bestFit="1" customWidth="1"/>
    <col min="13574" max="13574" width="16.7109375" bestFit="1" customWidth="1"/>
    <col min="13575" max="13575" width="15.140625" bestFit="1" customWidth="1"/>
    <col min="13576" max="13578" width="13.5703125" customWidth="1"/>
    <col min="13825" max="13825" width="4" customWidth="1"/>
    <col min="13826" max="13826" width="48.140625" customWidth="1"/>
    <col min="13827" max="13827" width="13.42578125" bestFit="1" customWidth="1"/>
    <col min="13828" max="13828" width="45.7109375" bestFit="1" customWidth="1"/>
    <col min="13829" max="13829" width="13.42578125" bestFit="1" customWidth="1"/>
    <col min="13830" max="13830" width="16.7109375" bestFit="1" customWidth="1"/>
    <col min="13831" max="13831" width="15.140625" bestFit="1" customWidth="1"/>
    <col min="13832" max="13834" width="13.5703125" customWidth="1"/>
    <col min="14081" max="14081" width="4" customWidth="1"/>
    <col min="14082" max="14082" width="48.140625" customWidth="1"/>
    <col min="14083" max="14083" width="13.42578125" bestFit="1" customWidth="1"/>
    <col min="14084" max="14084" width="45.7109375" bestFit="1" customWidth="1"/>
    <col min="14085" max="14085" width="13.42578125" bestFit="1" customWidth="1"/>
    <col min="14086" max="14086" width="16.7109375" bestFit="1" customWidth="1"/>
    <col min="14087" max="14087" width="15.140625" bestFit="1" customWidth="1"/>
    <col min="14088" max="14090" width="13.5703125" customWidth="1"/>
    <col min="14337" max="14337" width="4" customWidth="1"/>
    <col min="14338" max="14338" width="48.140625" customWidth="1"/>
    <col min="14339" max="14339" width="13.42578125" bestFit="1" customWidth="1"/>
    <col min="14340" max="14340" width="45.7109375" bestFit="1" customWidth="1"/>
    <col min="14341" max="14341" width="13.42578125" bestFit="1" customWidth="1"/>
    <col min="14342" max="14342" width="16.7109375" bestFit="1" customWidth="1"/>
    <col min="14343" max="14343" width="15.140625" bestFit="1" customWidth="1"/>
    <col min="14344" max="14346" width="13.5703125" customWidth="1"/>
    <col min="14593" max="14593" width="4" customWidth="1"/>
    <col min="14594" max="14594" width="48.140625" customWidth="1"/>
    <col min="14595" max="14595" width="13.42578125" bestFit="1" customWidth="1"/>
    <col min="14596" max="14596" width="45.7109375" bestFit="1" customWidth="1"/>
    <col min="14597" max="14597" width="13.42578125" bestFit="1" customWidth="1"/>
    <col min="14598" max="14598" width="16.7109375" bestFit="1" customWidth="1"/>
    <col min="14599" max="14599" width="15.140625" bestFit="1" customWidth="1"/>
    <col min="14600" max="14602" width="13.5703125" customWidth="1"/>
    <col min="14849" max="14849" width="4" customWidth="1"/>
    <col min="14850" max="14850" width="48.140625" customWidth="1"/>
    <col min="14851" max="14851" width="13.42578125" bestFit="1" customWidth="1"/>
    <col min="14852" max="14852" width="45.7109375" bestFit="1" customWidth="1"/>
    <col min="14853" max="14853" width="13.42578125" bestFit="1" customWidth="1"/>
    <col min="14854" max="14854" width="16.7109375" bestFit="1" customWidth="1"/>
    <col min="14855" max="14855" width="15.140625" bestFit="1" customWidth="1"/>
    <col min="14856" max="14858" width="13.5703125" customWidth="1"/>
    <col min="15105" max="15105" width="4" customWidth="1"/>
    <col min="15106" max="15106" width="48.140625" customWidth="1"/>
    <col min="15107" max="15107" width="13.42578125" bestFit="1" customWidth="1"/>
    <col min="15108" max="15108" width="45.7109375" bestFit="1" customWidth="1"/>
    <col min="15109" max="15109" width="13.42578125" bestFit="1" customWidth="1"/>
    <col min="15110" max="15110" width="16.7109375" bestFit="1" customWidth="1"/>
    <col min="15111" max="15111" width="15.140625" bestFit="1" customWidth="1"/>
    <col min="15112" max="15114" width="13.5703125" customWidth="1"/>
    <col min="15361" max="15361" width="4" customWidth="1"/>
    <col min="15362" max="15362" width="48.140625" customWidth="1"/>
    <col min="15363" max="15363" width="13.42578125" bestFit="1" customWidth="1"/>
    <col min="15364" max="15364" width="45.7109375" bestFit="1" customWidth="1"/>
    <col min="15365" max="15365" width="13.42578125" bestFit="1" customWidth="1"/>
    <col min="15366" max="15366" width="16.7109375" bestFit="1" customWidth="1"/>
    <col min="15367" max="15367" width="15.140625" bestFit="1" customWidth="1"/>
    <col min="15368" max="15370" width="13.5703125" customWidth="1"/>
    <col min="15617" max="15617" width="4" customWidth="1"/>
    <col min="15618" max="15618" width="48.140625" customWidth="1"/>
    <col min="15619" max="15619" width="13.42578125" bestFit="1" customWidth="1"/>
    <col min="15620" max="15620" width="45.7109375" bestFit="1" customWidth="1"/>
    <col min="15621" max="15621" width="13.42578125" bestFit="1" customWidth="1"/>
    <col min="15622" max="15622" width="16.7109375" bestFit="1" customWidth="1"/>
    <col min="15623" max="15623" width="15.140625" bestFit="1" customWidth="1"/>
    <col min="15624" max="15626" width="13.5703125" customWidth="1"/>
    <col min="15873" max="15873" width="4" customWidth="1"/>
    <col min="15874" max="15874" width="48.140625" customWidth="1"/>
    <col min="15875" max="15875" width="13.42578125" bestFit="1" customWidth="1"/>
    <col min="15876" max="15876" width="45.7109375" bestFit="1" customWidth="1"/>
    <col min="15877" max="15877" width="13.42578125" bestFit="1" customWidth="1"/>
    <col min="15878" max="15878" width="16.7109375" bestFit="1" customWidth="1"/>
    <col min="15879" max="15879" width="15.140625" bestFit="1" customWidth="1"/>
    <col min="15880" max="15882" width="13.5703125" customWidth="1"/>
    <col min="16129" max="16129" width="4" customWidth="1"/>
    <col min="16130" max="16130" width="48.140625" customWidth="1"/>
    <col min="16131" max="16131" width="13.42578125" bestFit="1" customWidth="1"/>
    <col min="16132" max="16132" width="45.7109375" bestFit="1" customWidth="1"/>
    <col min="16133" max="16133" width="13.42578125" bestFit="1" customWidth="1"/>
    <col min="16134" max="16134" width="16.7109375" bestFit="1" customWidth="1"/>
    <col min="16135" max="16135" width="15.140625" bestFit="1" customWidth="1"/>
    <col min="16136" max="16138" width="13.5703125" customWidth="1"/>
  </cols>
  <sheetData>
    <row r="7" spans="1:10" ht="15.75" thickBot="1" x14ac:dyDescent="0.3"/>
    <row r="8" spans="1:10" ht="16.5" thickBot="1" x14ac:dyDescent="0.3">
      <c r="B8" s="1" t="s">
        <v>0</v>
      </c>
      <c r="I8" s="328" t="s">
        <v>179</v>
      </c>
      <c r="J8" s="329"/>
    </row>
    <row r="9" spans="1:10" ht="5.25" customHeight="1" x14ac:dyDescent="0.25"/>
    <row r="10" spans="1:10" x14ac:dyDescent="0.25">
      <c r="A10" s="330" t="s">
        <v>1</v>
      </c>
      <c r="B10" s="330"/>
      <c r="C10" s="330"/>
      <c r="D10" s="330"/>
      <c r="E10" s="330"/>
      <c r="F10" s="330"/>
      <c r="G10" s="330"/>
      <c r="H10" s="330"/>
      <c r="I10" s="330"/>
      <c r="J10" s="330"/>
    </row>
    <row r="11" spans="1:10" x14ac:dyDescent="0.25">
      <c r="A11" s="331" t="s">
        <v>2</v>
      </c>
      <c r="B11" s="331"/>
      <c r="C11" s="331"/>
      <c r="D11" s="331"/>
      <c r="E11" s="331"/>
      <c r="F11" s="331"/>
      <c r="G11" s="331"/>
      <c r="H11" s="331"/>
      <c r="I11" s="331"/>
      <c r="J11" s="331"/>
    </row>
    <row r="12" spans="1:10" x14ac:dyDescent="0.25">
      <c r="A12" s="332" t="s">
        <v>3</v>
      </c>
      <c r="B12" s="331"/>
      <c r="C12" s="331"/>
      <c r="D12" s="331"/>
      <c r="E12" s="331"/>
      <c r="F12" s="331"/>
      <c r="G12" s="331"/>
      <c r="H12" s="331"/>
      <c r="I12" s="331"/>
      <c r="J12" s="331"/>
    </row>
    <row r="13" spans="1:10" ht="4.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</row>
    <row r="14" spans="1:10" ht="16.5" hidden="1" thickBot="1" x14ac:dyDescent="0.3">
      <c r="A14" s="333" t="s">
        <v>60</v>
      </c>
      <c r="B14" s="333"/>
      <c r="C14" s="333"/>
      <c r="D14" s="333"/>
      <c r="E14" s="333"/>
      <c r="F14" s="333"/>
      <c r="G14" s="333"/>
      <c r="H14" s="333"/>
      <c r="I14" s="333"/>
      <c r="J14" s="333"/>
    </row>
    <row r="15" spans="1:10" ht="30.75" hidden="1" customHeight="1" thickBot="1" x14ac:dyDescent="0.35">
      <c r="A15" s="2" t="s">
        <v>4</v>
      </c>
      <c r="B15" s="3" t="s">
        <v>5</v>
      </c>
      <c r="C15" s="337" t="s">
        <v>6</v>
      </c>
      <c r="D15" s="338"/>
      <c r="E15" s="337" t="s">
        <v>7</v>
      </c>
      <c r="F15" s="339"/>
      <c r="G15" s="337" t="s">
        <v>8</v>
      </c>
      <c r="H15" s="338"/>
      <c r="I15" s="337" t="s">
        <v>9</v>
      </c>
      <c r="J15" s="338"/>
    </row>
    <row r="16" spans="1:10" ht="15.75" hidden="1" x14ac:dyDescent="0.3">
      <c r="A16" s="4"/>
      <c r="B16" s="5"/>
      <c r="C16" s="6" t="s">
        <v>11</v>
      </c>
      <c r="D16" s="6" t="s">
        <v>12</v>
      </c>
      <c r="E16" s="6" t="s">
        <v>11</v>
      </c>
      <c r="F16" s="6" t="s">
        <v>12</v>
      </c>
      <c r="G16" s="6" t="s">
        <v>11</v>
      </c>
      <c r="H16" s="6" t="s">
        <v>12</v>
      </c>
      <c r="I16" s="6" t="s">
        <v>11</v>
      </c>
      <c r="J16" s="6" t="s">
        <v>12</v>
      </c>
    </row>
    <row r="17" spans="1:10" ht="15.75" hidden="1" x14ac:dyDescent="0.3">
      <c r="A17" s="7"/>
      <c r="B17" s="5" t="s">
        <v>13</v>
      </c>
      <c r="C17" s="8">
        <v>1764858.42</v>
      </c>
      <c r="D17" s="8">
        <v>1492317.42</v>
      </c>
      <c r="E17" s="8">
        <v>1764858.42</v>
      </c>
      <c r="F17" s="8">
        <v>1792563.63</v>
      </c>
      <c r="G17" s="8">
        <v>1764858.42</v>
      </c>
      <c r="H17" s="8">
        <v>1578007.92</v>
      </c>
      <c r="I17" s="8">
        <v>1764858.42</v>
      </c>
      <c r="J17" s="8">
        <v>1803793.55</v>
      </c>
    </row>
    <row r="18" spans="1:10" ht="15.75" hidden="1" x14ac:dyDescent="0.3">
      <c r="A18" s="25"/>
      <c r="B18" s="5"/>
      <c r="C18" s="26"/>
      <c r="D18" s="25"/>
      <c r="E18" s="42"/>
      <c r="F18" s="42"/>
      <c r="G18" s="25"/>
      <c r="H18" s="42"/>
      <c r="I18" s="25"/>
      <c r="J18" s="42"/>
    </row>
    <row r="19" spans="1:10" ht="15.75" hidden="1" x14ac:dyDescent="0.3">
      <c r="A19" s="25"/>
      <c r="B19" s="5" t="s">
        <v>14</v>
      </c>
      <c r="C19" s="8">
        <f t="shared" ref="C19:J19" si="0">+C27+C43</f>
        <v>2818474.9200000004</v>
      </c>
      <c r="D19" s="8">
        <f t="shared" si="0"/>
        <v>0</v>
      </c>
      <c r="E19" s="8">
        <f t="shared" si="0"/>
        <v>2818474.9200000004</v>
      </c>
      <c r="F19" s="8">
        <f t="shared" si="0"/>
        <v>67111.01999999999</v>
      </c>
      <c r="G19" s="8">
        <f t="shared" si="0"/>
        <v>2818474.9200000004</v>
      </c>
      <c r="H19" s="8">
        <f t="shared" si="0"/>
        <v>58543.64</v>
      </c>
      <c r="I19" s="8">
        <f t="shared" si="0"/>
        <v>2818474.9200000004</v>
      </c>
      <c r="J19" s="8">
        <f t="shared" si="0"/>
        <v>3743927.3</v>
      </c>
    </row>
    <row r="20" spans="1:10" hidden="1" x14ac:dyDescent="0.25">
      <c r="A20" s="29"/>
      <c r="B20" s="13" t="s">
        <v>15</v>
      </c>
      <c r="C20" s="21">
        <v>62500</v>
      </c>
      <c r="D20" s="21"/>
      <c r="E20" s="21">
        <v>62500</v>
      </c>
      <c r="F20" s="21">
        <v>56112.02</v>
      </c>
      <c r="G20" s="21">
        <v>62500</v>
      </c>
      <c r="H20" s="21"/>
      <c r="I20" s="21">
        <v>62500</v>
      </c>
      <c r="J20" s="21">
        <v>68083.009999999995</v>
      </c>
    </row>
    <row r="21" spans="1:10" hidden="1" x14ac:dyDescent="0.25">
      <c r="A21" s="29"/>
      <c r="B21" s="13" t="s">
        <v>16</v>
      </c>
      <c r="C21" s="21">
        <v>7500</v>
      </c>
      <c r="D21" s="21"/>
      <c r="E21" s="21">
        <v>7500</v>
      </c>
      <c r="F21" s="21">
        <v>10999</v>
      </c>
      <c r="G21" s="21">
        <v>7500</v>
      </c>
      <c r="H21" s="21">
        <v>11011</v>
      </c>
      <c r="I21" s="21">
        <v>7500</v>
      </c>
      <c r="J21" s="21">
        <v>10992</v>
      </c>
    </row>
    <row r="22" spans="1:10" hidden="1" x14ac:dyDescent="0.25">
      <c r="A22" s="29"/>
      <c r="B22" s="13" t="s">
        <v>17</v>
      </c>
      <c r="C22" s="21">
        <v>8133.97</v>
      </c>
      <c r="D22" s="21"/>
      <c r="E22" s="21">
        <v>8133.97</v>
      </c>
      <c r="F22" s="21"/>
      <c r="G22" s="21">
        <v>8133.97</v>
      </c>
      <c r="H22" s="21"/>
      <c r="I22" s="21">
        <v>8133.97</v>
      </c>
      <c r="J22" s="21">
        <v>4358</v>
      </c>
    </row>
    <row r="23" spans="1:10" hidden="1" x14ac:dyDescent="0.25">
      <c r="A23" s="29"/>
      <c r="B23" s="13" t="s">
        <v>18</v>
      </c>
      <c r="C23" s="21">
        <v>33333.33</v>
      </c>
      <c r="D23" s="21"/>
      <c r="E23" s="21">
        <v>33333.33</v>
      </c>
      <c r="F23" s="21"/>
      <c r="G23" s="21">
        <v>33333.33</v>
      </c>
      <c r="H23" s="21"/>
      <c r="I23" s="21">
        <v>33333.33</v>
      </c>
      <c r="J23" s="21">
        <v>45020</v>
      </c>
    </row>
    <row r="24" spans="1:10" hidden="1" x14ac:dyDescent="0.25">
      <c r="A24" s="29"/>
      <c r="B24" s="13" t="s">
        <v>20</v>
      </c>
      <c r="C24" s="21">
        <v>165141.75</v>
      </c>
      <c r="D24" s="21"/>
      <c r="E24" s="21">
        <v>165141.75</v>
      </c>
      <c r="F24" s="21"/>
      <c r="G24" s="21">
        <v>165141.75</v>
      </c>
      <c r="H24" s="21">
        <v>1000</v>
      </c>
      <c r="I24" s="21">
        <v>165141.75</v>
      </c>
      <c r="J24" s="21">
        <v>26842.86</v>
      </c>
    </row>
    <row r="25" spans="1:10" hidden="1" x14ac:dyDescent="0.25">
      <c r="A25" s="29"/>
      <c r="B25" s="13" t="s">
        <v>21</v>
      </c>
      <c r="C25" s="21">
        <v>40000</v>
      </c>
      <c r="D25" s="21"/>
      <c r="E25" s="21">
        <v>40000</v>
      </c>
      <c r="F25" s="21"/>
      <c r="G25" s="21">
        <v>40000</v>
      </c>
      <c r="H25" s="21"/>
      <c r="I25" s="21">
        <v>40000</v>
      </c>
      <c r="J25" s="21">
        <v>76240</v>
      </c>
    </row>
    <row r="26" spans="1:10" hidden="1" x14ac:dyDescent="0.25">
      <c r="A26" s="29"/>
      <c r="B26" s="13" t="s">
        <v>22</v>
      </c>
      <c r="C26" s="21">
        <v>26305.03</v>
      </c>
      <c r="D26" s="21"/>
      <c r="E26" s="21">
        <v>26305.03</v>
      </c>
      <c r="F26" s="21"/>
      <c r="G26" s="21">
        <v>26305.03</v>
      </c>
      <c r="H26" s="21">
        <v>46532.639999999999</v>
      </c>
      <c r="I26" s="21">
        <v>26305.03</v>
      </c>
      <c r="J26" s="21">
        <v>55063.68</v>
      </c>
    </row>
    <row r="27" spans="1:10" ht="16.5" hidden="1" thickBot="1" x14ac:dyDescent="0.35">
      <c r="A27" s="29"/>
      <c r="B27" s="15" t="s">
        <v>23</v>
      </c>
      <c r="C27" s="30">
        <f t="shared" ref="C27:J27" si="1">SUM(C20:C26)</f>
        <v>342914.07999999996</v>
      </c>
      <c r="D27" s="30">
        <f t="shared" si="1"/>
        <v>0</v>
      </c>
      <c r="E27" s="30">
        <f t="shared" si="1"/>
        <v>342914.07999999996</v>
      </c>
      <c r="F27" s="30">
        <f t="shared" si="1"/>
        <v>67111.01999999999</v>
      </c>
      <c r="G27" s="30">
        <f t="shared" si="1"/>
        <v>342914.07999999996</v>
      </c>
      <c r="H27" s="30">
        <f t="shared" si="1"/>
        <v>58543.64</v>
      </c>
      <c r="I27" s="30">
        <f t="shared" si="1"/>
        <v>342914.07999999996</v>
      </c>
      <c r="J27" s="30">
        <f t="shared" si="1"/>
        <v>286599.55</v>
      </c>
    </row>
    <row r="28" spans="1:10" ht="15.75" hidden="1" x14ac:dyDescent="0.3">
      <c r="A28" s="29"/>
      <c r="B28" s="16" t="s">
        <v>24</v>
      </c>
      <c r="C28" s="31"/>
      <c r="D28" s="31"/>
      <c r="E28" s="31"/>
      <c r="F28" s="31"/>
      <c r="G28" s="31"/>
      <c r="H28" s="31"/>
      <c r="I28" s="31"/>
      <c r="J28" s="31"/>
    </row>
    <row r="29" spans="1:10" hidden="1" x14ac:dyDescent="0.25">
      <c r="A29" s="29"/>
      <c r="B29" s="13" t="s">
        <v>25</v>
      </c>
      <c r="C29" s="21">
        <v>60936.45</v>
      </c>
      <c r="D29" s="21"/>
      <c r="E29" s="21">
        <v>60936.45</v>
      </c>
      <c r="F29" s="21"/>
      <c r="G29" s="21">
        <v>60936.45</v>
      </c>
      <c r="H29" s="21"/>
      <c r="I29" s="21">
        <v>60936.45</v>
      </c>
      <c r="J29" s="21">
        <v>202940.25</v>
      </c>
    </row>
    <row r="30" spans="1:10" hidden="1" x14ac:dyDescent="0.25">
      <c r="A30" s="29"/>
      <c r="B30" s="13" t="s">
        <v>26</v>
      </c>
      <c r="C30" s="21">
        <v>600</v>
      </c>
      <c r="D30" s="21"/>
      <c r="E30" s="21">
        <v>600</v>
      </c>
      <c r="F30" s="21"/>
      <c r="G30" s="21">
        <v>600</v>
      </c>
      <c r="H30" s="21"/>
      <c r="I30" s="21">
        <v>600</v>
      </c>
      <c r="J30" s="21"/>
    </row>
    <row r="31" spans="1:10" hidden="1" x14ac:dyDescent="0.25">
      <c r="A31" s="29"/>
      <c r="B31" s="13" t="s">
        <v>49</v>
      </c>
      <c r="C31" s="21">
        <v>945.42</v>
      </c>
      <c r="D31" s="21"/>
      <c r="E31" s="21">
        <v>945.42</v>
      </c>
      <c r="F31" s="21"/>
      <c r="G31" s="21">
        <v>945.42</v>
      </c>
      <c r="H31" s="21"/>
      <c r="I31" s="21">
        <v>945.42</v>
      </c>
      <c r="J31" s="21"/>
    </row>
    <row r="32" spans="1:10" hidden="1" x14ac:dyDescent="0.25">
      <c r="A32" s="29"/>
      <c r="B32" s="13" t="s">
        <v>27</v>
      </c>
      <c r="C32" s="21">
        <v>169652.57</v>
      </c>
      <c r="D32" s="21"/>
      <c r="E32" s="21">
        <v>169652.57</v>
      </c>
      <c r="F32" s="21"/>
      <c r="G32" s="21">
        <v>169652.57</v>
      </c>
      <c r="H32" s="21"/>
      <c r="I32" s="21">
        <v>169652.57</v>
      </c>
      <c r="J32" s="21">
        <v>178282.05</v>
      </c>
    </row>
    <row r="33" spans="1:10" hidden="1" x14ac:dyDescent="0.25">
      <c r="A33" s="29"/>
      <c r="B33" s="13" t="s">
        <v>28</v>
      </c>
      <c r="C33" s="21">
        <v>912</v>
      </c>
      <c r="D33" s="21"/>
      <c r="E33" s="21">
        <v>912</v>
      </c>
      <c r="F33" s="21"/>
      <c r="G33" s="21">
        <v>912</v>
      </c>
      <c r="H33" s="21"/>
      <c r="I33" s="21">
        <v>912</v>
      </c>
      <c r="J33" s="21"/>
    </row>
    <row r="34" spans="1:10" hidden="1" x14ac:dyDescent="0.25">
      <c r="A34" s="29"/>
      <c r="B34" s="13" t="s">
        <v>29</v>
      </c>
      <c r="C34" s="21">
        <v>427229.65</v>
      </c>
      <c r="D34" s="21"/>
      <c r="E34" s="21">
        <v>427229.65</v>
      </c>
      <c r="F34" s="21"/>
      <c r="G34" s="21">
        <v>427229.65</v>
      </c>
      <c r="H34" s="21"/>
      <c r="I34" s="21">
        <v>427229.65</v>
      </c>
      <c r="J34" s="21">
        <v>1425199.8</v>
      </c>
    </row>
    <row r="35" spans="1:10" hidden="1" x14ac:dyDescent="0.25">
      <c r="A35" s="29"/>
      <c r="B35" s="13" t="s">
        <v>30</v>
      </c>
      <c r="C35" s="21">
        <v>100</v>
      </c>
      <c r="D35" s="21"/>
      <c r="E35" s="21">
        <v>100</v>
      </c>
      <c r="F35" s="21"/>
      <c r="G35" s="21">
        <v>100</v>
      </c>
      <c r="H35" s="21"/>
      <c r="I35" s="21">
        <v>100</v>
      </c>
      <c r="J35" s="21"/>
    </row>
    <row r="36" spans="1:10" hidden="1" x14ac:dyDescent="0.25">
      <c r="A36" s="29"/>
      <c r="B36" s="13" t="s">
        <v>31</v>
      </c>
      <c r="C36" s="21">
        <v>13579.7</v>
      </c>
      <c r="D36" s="21"/>
      <c r="E36" s="21">
        <v>13579.7</v>
      </c>
      <c r="F36" s="21"/>
      <c r="G36" s="21">
        <v>13579.7</v>
      </c>
      <c r="H36" s="21"/>
      <c r="I36" s="21">
        <v>13579.7</v>
      </c>
      <c r="J36" s="21">
        <v>75162.240000000005</v>
      </c>
    </row>
    <row r="37" spans="1:10" hidden="1" x14ac:dyDescent="0.25">
      <c r="A37" s="29"/>
      <c r="B37" s="13" t="s">
        <v>33</v>
      </c>
      <c r="C37" s="21">
        <v>310</v>
      </c>
      <c r="D37" s="21"/>
      <c r="E37" s="21">
        <v>310</v>
      </c>
      <c r="F37" s="21"/>
      <c r="G37" s="21">
        <v>310</v>
      </c>
      <c r="H37" s="21"/>
      <c r="I37" s="21">
        <v>310</v>
      </c>
      <c r="J37" s="21"/>
    </row>
    <row r="38" spans="1:10" hidden="1" x14ac:dyDescent="0.25">
      <c r="A38" s="29"/>
      <c r="B38" s="13" t="s">
        <v>34</v>
      </c>
      <c r="C38" s="21">
        <v>10809.43</v>
      </c>
      <c r="D38" s="21"/>
      <c r="E38" s="21">
        <v>10809.43</v>
      </c>
      <c r="F38" s="21"/>
      <c r="G38" s="21">
        <v>10809.43</v>
      </c>
      <c r="H38" s="21"/>
      <c r="I38" s="21">
        <v>10809.43</v>
      </c>
      <c r="J38" s="21">
        <v>14528.6</v>
      </c>
    </row>
    <row r="39" spans="1:10" hidden="1" x14ac:dyDescent="0.25">
      <c r="A39" s="29"/>
      <c r="B39" s="13" t="s">
        <v>35</v>
      </c>
      <c r="C39" s="21">
        <v>1780006.32</v>
      </c>
      <c r="D39" s="21"/>
      <c r="E39" s="21">
        <v>1780006.32</v>
      </c>
      <c r="F39" s="21"/>
      <c r="G39" s="21">
        <v>1780006.32</v>
      </c>
      <c r="H39" s="21"/>
      <c r="I39" s="21">
        <v>1780006.32</v>
      </c>
      <c r="J39" s="21">
        <v>1545914.81</v>
      </c>
    </row>
    <row r="40" spans="1:10" hidden="1" x14ac:dyDescent="0.25">
      <c r="A40" s="29"/>
      <c r="B40" s="13" t="s">
        <v>36</v>
      </c>
      <c r="C40" s="21">
        <v>2208.6999999999998</v>
      </c>
      <c r="D40" s="21"/>
      <c r="E40" s="21">
        <v>2208.6999999999998</v>
      </c>
      <c r="F40" s="21"/>
      <c r="G40" s="21">
        <v>2208.6999999999998</v>
      </c>
      <c r="H40" s="21"/>
      <c r="I40" s="21">
        <v>2208.6999999999998</v>
      </c>
      <c r="J40" s="21">
        <v>15300</v>
      </c>
    </row>
    <row r="41" spans="1:10" hidden="1" x14ac:dyDescent="0.25">
      <c r="A41" s="29"/>
      <c r="B41" s="13" t="s">
        <v>37</v>
      </c>
      <c r="C41" s="21">
        <v>8105.1</v>
      </c>
      <c r="D41" s="21"/>
      <c r="E41" s="21">
        <v>8105.1</v>
      </c>
      <c r="F41" s="21"/>
      <c r="G41" s="21">
        <v>8105.1</v>
      </c>
      <c r="H41" s="21"/>
      <c r="I41" s="21">
        <v>8105.1</v>
      </c>
      <c r="J41" s="21"/>
    </row>
    <row r="42" spans="1:10" hidden="1" x14ac:dyDescent="0.25">
      <c r="A42" s="29"/>
      <c r="B42" s="13" t="s">
        <v>38</v>
      </c>
      <c r="C42" s="21">
        <v>165.5</v>
      </c>
      <c r="D42" s="21"/>
      <c r="E42" s="21">
        <v>165.5</v>
      </c>
      <c r="F42" s="21"/>
      <c r="G42" s="21">
        <v>165.5</v>
      </c>
      <c r="H42" s="21"/>
      <c r="I42" s="21">
        <v>165.5</v>
      </c>
      <c r="J42" s="21"/>
    </row>
    <row r="43" spans="1:10" ht="16.5" hidden="1" thickBot="1" x14ac:dyDescent="0.35">
      <c r="A43" s="29"/>
      <c r="B43" s="17" t="s">
        <v>39</v>
      </c>
      <c r="C43" s="30">
        <f t="shared" ref="C43:J43" si="2">SUM(C29:C42)</f>
        <v>2475560.8400000003</v>
      </c>
      <c r="D43" s="30">
        <f t="shared" si="2"/>
        <v>0</v>
      </c>
      <c r="E43" s="30">
        <f t="shared" si="2"/>
        <v>2475560.8400000003</v>
      </c>
      <c r="F43" s="30">
        <f t="shared" si="2"/>
        <v>0</v>
      </c>
      <c r="G43" s="30">
        <f t="shared" si="2"/>
        <v>2475560.8400000003</v>
      </c>
      <c r="H43" s="30">
        <f t="shared" si="2"/>
        <v>0</v>
      </c>
      <c r="I43" s="30">
        <f t="shared" si="2"/>
        <v>2475560.8400000003</v>
      </c>
      <c r="J43" s="30">
        <f t="shared" si="2"/>
        <v>3457327.75</v>
      </c>
    </row>
    <row r="44" spans="1:10" hidden="1" x14ac:dyDescent="0.25"/>
    <row r="45" spans="1:10" hidden="1" x14ac:dyDescent="0.25"/>
    <row r="46" spans="1:10" ht="16.5" hidden="1" thickBot="1" x14ac:dyDescent="0.3">
      <c r="A46" s="333" t="s">
        <v>61</v>
      </c>
      <c r="B46" s="333"/>
      <c r="C46" s="333"/>
      <c r="D46" s="333"/>
      <c r="E46" s="333"/>
      <c r="F46" s="333"/>
      <c r="G46" s="333"/>
      <c r="H46" s="333"/>
      <c r="I46" s="333"/>
      <c r="J46" s="333"/>
    </row>
    <row r="47" spans="1:10" ht="28.5" hidden="1" customHeight="1" x14ac:dyDescent="0.25">
      <c r="A47" s="84" t="s">
        <v>4</v>
      </c>
      <c r="B47" s="43" t="s">
        <v>62</v>
      </c>
      <c r="C47" s="321" t="s">
        <v>63</v>
      </c>
      <c r="D47" s="344"/>
      <c r="E47" s="321" t="s">
        <v>64</v>
      </c>
      <c r="F47" s="345"/>
      <c r="G47" s="285" t="s">
        <v>65</v>
      </c>
      <c r="H47" s="286"/>
      <c r="I47" s="286"/>
      <c r="J47" s="286"/>
    </row>
    <row r="48" spans="1:10" hidden="1" x14ac:dyDescent="0.25">
      <c r="A48" s="287"/>
      <c r="B48" s="44" t="s">
        <v>66</v>
      </c>
      <c r="C48" s="287" t="s">
        <v>67</v>
      </c>
      <c r="D48" s="287" t="s">
        <v>68</v>
      </c>
      <c r="E48" s="287" t="s">
        <v>67</v>
      </c>
      <c r="F48" s="287" t="s">
        <v>68</v>
      </c>
      <c r="G48" s="287" t="s">
        <v>67</v>
      </c>
      <c r="H48" s="287" t="s">
        <v>68</v>
      </c>
      <c r="I48" s="287"/>
      <c r="J48" s="287"/>
    </row>
    <row r="49" spans="1:10" hidden="1" x14ac:dyDescent="0.25">
      <c r="A49" s="33"/>
      <c r="B49" s="33"/>
      <c r="C49" s="33"/>
      <c r="D49" s="33"/>
      <c r="E49" s="33"/>
      <c r="F49" s="33"/>
      <c r="G49" s="33"/>
      <c r="H49" s="33"/>
      <c r="I49" s="33"/>
      <c r="J49" s="33"/>
    </row>
    <row r="50" spans="1:10" hidden="1" x14ac:dyDescent="0.25">
      <c r="A50" s="33"/>
      <c r="B50" s="33"/>
      <c r="C50" s="33"/>
      <c r="D50" s="33"/>
      <c r="E50" s="33"/>
      <c r="F50" s="33"/>
      <c r="G50" s="33"/>
      <c r="H50" s="33"/>
      <c r="I50" s="33"/>
      <c r="J50" s="33"/>
    </row>
    <row r="51" spans="1:10" hidden="1" x14ac:dyDescent="0.25">
      <c r="A51" s="33"/>
      <c r="B51" s="44" t="s">
        <v>69</v>
      </c>
      <c r="C51" s="33"/>
      <c r="D51" s="33"/>
      <c r="E51" s="33"/>
      <c r="F51" s="33"/>
      <c r="G51" s="33"/>
      <c r="H51" s="33"/>
      <c r="I51" s="33"/>
      <c r="J51" s="33"/>
    </row>
    <row r="52" spans="1:10" hidden="1" x14ac:dyDescent="0.25">
      <c r="A52" s="33"/>
      <c r="B52" s="33" t="s">
        <v>70</v>
      </c>
      <c r="C52" s="33"/>
      <c r="D52" s="33"/>
      <c r="E52" s="33"/>
      <c r="F52" s="33"/>
      <c r="G52" s="33"/>
      <c r="H52" s="33"/>
      <c r="I52" s="33"/>
      <c r="J52" s="33"/>
    </row>
    <row r="53" spans="1:10" hidden="1" x14ac:dyDescent="0.25">
      <c r="A53" s="33"/>
      <c r="B53" s="33"/>
      <c r="C53" s="33"/>
      <c r="D53" s="33"/>
      <c r="E53" s="33"/>
      <c r="F53" s="33"/>
      <c r="G53" s="33"/>
      <c r="H53" s="33"/>
      <c r="I53" s="33"/>
      <c r="J53" s="33"/>
    </row>
    <row r="54" spans="1:10" hidden="1" x14ac:dyDescent="0.25">
      <c r="A54" s="33"/>
      <c r="B54" s="33"/>
      <c r="C54" s="33"/>
      <c r="D54" s="33"/>
      <c r="E54" s="33"/>
      <c r="F54" s="33"/>
      <c r="G54" s="33"/>
      <c r="H54" s="33"/>
      <c r="I54" s="33"/>
      <c r="J54" s="33"/>
    </row>
    <row r="55" spans="1:10" hidden="1" x14ac:dyDescent="0.25">
      <c r="A55" s="33"/>
      <c r="B55" s="33"/>
      <c r="C55" s="33"/>
      <c r="D55" s="33"/>
      <c r="E55" s="33"/>
      <c r="F55" s="33"/>
      <c r="G55" s="33"/>
      <c r="H55" s="33"/>
      <c r="I55" s="33"/>
      <c r="J55" s="33"/>
    </row>
    <row r="56" spans="1:10" hidden="1" x14ac:dyDescent="0.25">
      <c r="A56" s="33"/>
      <c r="B56" s="33"/>
      <c r="C56" s="33"/>
      <c r="D56" s="33"/>
      <c r="E56" s="33"/>
      <c r="F56" s="33"/>
      <c r="G56" s="33"/>
      <c r="H56" s="33"/>
      <c r="I56" s="33"/>
      <c r="J56" s="33"/>
    </row>
    <row r="57" spans="1:10" hidden="1" x14ac:dyDescent="0.25">
      <c r="A57" s="33"/>
      <c r="B57" s="33"/>
      <c r="C57" s="33"/>
      <c r="D57" s="33"/>
      <c r="E57" s="33"/>
      <c r="F57" s="33"/>
      <c r="G57" s="33"/>
      <c r="H57" s="33"/>
      <c r="I57" s="33"/>
      <c r="J57" s="33"/>
    </row>
    <row r="58" spans="1:10" hidden="1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</row>
    <row r="59" spans="1:10" hidden="1" x14ac:dyDescent="0.25">
      <c r="A59" s="33"/>
      <c r="B59" s="33"/>
      <c r="C59" s="33"/>
      <c r="D59" s="33"/>
      <c r="E59" s="33"/>
      <c r="F59" s="33"/>
      <c r="G59" s="33"/>
      <c r="H59" s="33"/>
      <c r="I59" s="33"/>
      <c r="J59" s="33"/>
    </row>
    <row r="60" spans="1:10" hidden="1" x14ac:dyDescent="0.25">
      <c r="A60" s="341" t="s">
        <v>71</v>
      </c>
      <c r="B60" s="341"/>
      <c r="C60" s="33"/>
      <c r="D60" s="33"/>
      <c r="E60" s="33"/>
      <c r="F60" s="33"/>
      <c r="G60" s="33"/>
      <c r="H60" s="33"/>
      <c r="I60" s="33"/>
      <c r="J60" s="33"/>
    </row>
    <row r="61" spans="1:10" hidden="1" x14ac:dyDescent="0.25"/>
    <row r="62" spans="1:10" hidden="1" x14ac:dyDescent="0.25"/>
    <row r="63" spans="1:10" hidden="1" x14ac:dyDescent="0.25"/>
    <row r="64" spans="1:10" hidden="1" x14ac:dyDescent="0.25"/>
    <row r="65" spans="1:10" hidden="1" x14ac:dyDescent="0.25"/>
    <row r="66" spans="1:10" hidden="1" x14ac:dyDescent="0.25"/>
    <row r="67" spans="1:10" hidden="1" x14ac:dyDescent="0.25"/>
    <row r="68" spans="1:10" hidden="1" x14ac:dyDescent="0.25"/>
    <row r="69" spans="1:10" hidden="1" x14ac:dyDescent="0.25"/>
    <row r="70" spans="1:10" hidden="1" x14ac:dyDescent="0.25"/>
    <row r="71" spans="1:10" hidden="1" x14ac:dyDescent="0.25"/>
    <row r="72" spans="1:10" hidden="1" x14ac:dyDescent="0.25"/>
    <row r="73" spans="1:10" ht="16.5" hidden="1" thickBot="1" x14ac:dyDescent="0.3">
      <c r="A73" s="333" t="s">
        <v>72</v>
      </c>
      <c r="B73" s="333"/>
      <c r="C73" s="333"/>
      <c r="D73" s="333"/>
      <c r="E73" s="333"/>
      <c r="F73" s="333"/>
      <c r="G73" s="333"/>
      <c r="H73" s="333"/>
      <c r="I73" s="333"/>
      <c r="J73" s="333"/>
    </row>
    <row r="74" spans="1:10" ht="16.5" hidden="1" customHeight="1" thickBot="1" x14ac:dyDescent="0.35">
      <c r="A74" s="2" t="s">
        <v>4</v>
      </c>
      <c r="B74" s="3" t="s">
        <v>5</v>
      </c>
      <c r="C74" s="337" t="s">
        <v>41</v>
      </c>
      <c r="D74" s="338"/>
      <c r="E74" s="337" t="s">
        <v>42</v>
      </c>
      <c r="F74" s="339"/>
      <c r="G74" s="337" t="s">
        <v>43</v>
      </c>
      <c r="H74" s="338"/>
      <c r="I74" s="337" t="s">
        <v>44</v>
      </c>
      <c r="J74" s="338"/>
    </row>
    <row r="75" spans="1:10" ht="15.75" hidden="1" x14ac:dyDescent="0.3">
      <c r="A75" s="4"/>
      <c r="B75" s="5"/>
      <c r="C75" s="6" t="s">
        <v>11</v>
      </c>
      <c r="D75" s="6" t="s">
        <v>12</v>
      </c>
      <c r="E75" s="6" t="s">
        <v>11</v>
      </c>
      <c r="F75" s="6" t="s">
        <v>12</v>
      </c>
      <c r="G75" s="6" t="s">
        <v>11</v>
      </c>
      <c r="H75" s="6" t="s">
        <v>12</v>
      </c>
      <c r="I75" s="6" t="s">
        <v>11</v>
      </c>
      <c r="J75" s="6" t="s">
        <v>12</v>
      </c>
    </row>
    <row r="76" spans="1:10" ht="15.75" hidden="1" x14ac:dyDescent="0.3">
      <c r="A76" s="7"/>
      <c r="B76" s="5" t="s">
        <v>13</v>
      </c>
      <c r="C76" s="8">
        <v>1764858.42</v>
      </c>
      <c r="D76" s="8">
        <v>2281196.17</v>
      </c>
      <c r="E76" s="8">
        <v>1764858.42</v>
      </c>
      <c r="F76" s="8">
        <v>1896496.89</v>
      </c>
      <c r="G76" s="8"/>
      <c r="H76" s="8"/>
      <c r="I76" s="8"/>
      <c r="J76" s="8"/>
    </row>
    <row r="77" spans="1:10" ht="15.75" hidden="1" x14ac:dyDescent="0.3">
      <c r="A77" s="25"/>
      <c r="B77" s="5"/>
      <c r="C77" s="25"/>
      <c r="D77" s="25"/>
      <c r="E77" s="25"/>
      <c r="F77" s="42"/>
      <c r="G77" s="42"/>
      <c r="H77" s="42"/>
      <c r="I77" s="42"/>
      <c r="J77" s="42"/>
    </row>
    <row r="78" spans="1:10" ht="15.75" hidden="1" x14ac:dyDescent="0.3">
      <c r="A78" s="25"/>
      <c r="B78" s="5" t="s">
        <v>14</v>
      </c>
      <c r="C78" s="8">
        <f t="shared" ref="C78:J78" si="3">+C86+C102</f>
        <v>2818474.9200000004</v>
      </c>
      <c r="D78" s="8">
        <f t="shared" si="3"/>
        <v>3820610.29</v>
      </c>
      <c r="E78" s="8">
        <f t="shared" si="3"/>
        <v>2818474.9200000004</v>
      </c>
      <c r="F78" s="8">
        <f t="shared" si="3"/>
        <v>2361172.1800000002</v>
      </c>
      <c r="G78" s="8">
        <f t="shared" si="3"/>
        <v>0</v>
      </c>
      <c r="H78" s="8">
        <f t="shared" si="3"/>
        <v>0</v>
      </c>
      <c r="I78" s="8">
        <f t="shared" si="3"/>
        <v>0</v>
      </c>
      <c r="J78" s="8">
        <f t="shared" si="3"/>
        <v>0</v>
      </c>
    </row>
    <row r="79" spans="1:10" hidden="1" x14ac:dyDescent="0.25">
      <c r="A79" s="29"/>
      <c r="B79" s="13" t="s">
        <v>15</v>
      </c>
      <c r="C79" s="21">
        <v>62500</v>
      </c>
      <c r="D79" s="21">
        <v>138609.60999999999</v>
      </c>
      <c r="E79" s="21">
        <v>62500</v>
      </c>
      <c r="F79" s="21"/>
      <c r="G79" s="21"/>
      <c r="H79" s="21"/>
      <c r="I79" s="21"/>
      <c r="J79" s="21"/>
    </row>
    <row r="80" spans="1:10" hidden="1" x14ac:dyDescent="0.25">
      <c r="A80" s="29"/>
      <c r="B80" s="13" t="s">
        <v>16</v>
      </c>
      <c r="C80" s="21">
        <v>7500</v>
      </c>
      <c r="D80" s="21">
        <v>9818.25</v>
      </c>
      <c r="E80" s="21">
        <v>7500</v>
      </c>
      <c r="F80" s="21">
        <v>9560.36</v>
      </c>
      <c r="G80" s="21"/>
      <c r="H80" s="21"/>
      <c r="I80" s="21"/>
      <c r="J80" s="21"/>
    </row>
    <row r="81" spans="1:10" hidden="1" x14ac:dyDescent="0.25">
      <c r="A81" s="29"/>
      <c r="B81" s="13" t="s">
        <v>17</v>
      </c>
      <c r="C81" s="21">
        <v>8133.97</v>
      </c>
      <c r="D81" s="21"/>
      <c r="E81" s="21">
        <v>8133.97</v>
      </c>
      <c r="F81" s="21">
        <v>39787</v>
      </c>
      <c r="G81" s="21"/>
      <c r="H81" s="21"/>
      <c r="I81" s="21"/>
      <c r="J81" s="21"/>
    </row>
    <row r="82" spans="1:10" hidden="1" x14ac:dyDescent="0.25">
      <c r="A82" s="29"/>
      <c r="B82" s="13" t="s">
        <v>18</v>
      </c>
      <c r="C82" s="21">
        <v>33333.33</v>
      </c>
      <c r="D82" s="21">
        <v>19161.8</v>
      </c>
      <c r="E82" s="21">
        <v>33333.33</v>
      </c>
      <c r="F82" s="21"/>
      <c r="G82" s="21"/>
      <c r="H82" s="21"/>
      <c r="I82" s="21"/>
      <c r="J82" s="21"/>
    </row>
    <row r="83" spans="1:10" hidden="1" x14ac:dyDescent="0.25">
      <c r="A83" s="29"/>
      <c r="B83" s="13" t="s">
        <v>20</v>
      </c>
      <c r="C83" s="21">
        <v>165141.75</v>
      </c>
      <c r="D83" s="21">
        <v>4057.14</v>
      </c>
      <c r="E83" s="21">
        <v>165141.75</v>
      </c>
      <c r="F83" s="21">
        <v>184282.78</v>
      </c>
      <c r="G83" s="21"/>
      <c r="H83" s="21"/>
      <c r="I83" s="21"/>
      <c r="J83" s="21"/>
    </row>
    <row r="84" spans="1:10" hidden="1" x14ac:dyDescent="0.25">
      <c r="A84" s="29"/>
      <c r="B84" s="13" t="s">
        <v>21</v>
      </c>
      <c r="C84" s="21">
        <v>40000</v>
      </c>
      <c r="D84" s="21">
        <v>38120</v>
      </c>
      <c r="E84" s="21">
        <v>40000</v>
      </c>
      <c r="F84" s="21">
        <v>38120</v>
      </c>
      <c r="G84" s="21"/>
      <c r="H84" s="21"/>
      <c r="I84" s="21"/>
      <c r="J84" s="21"/>
    </row>
    <row r="85" spans="1:10" hidden="1" x14ac:dyDescent="0.25">
      <c r="A85" s="29"/>
      <c r="B85" s="13" t="s">
        <v>22</v>
      </c>
      <c r="C85" s="21">
        <v>26305.03</v>
      </c>
      <c r="D85" s="21">
        <v>48548.639999999999</v>
      </c>
      <c r="E85" s="21">
        <v>26305.03</v>
      </c>
      <c r="F85" s="21">
        <v>44604</v>
      </c>
      <c r="G85" s="21"/>
      <c r="H85" s="21"/>
      <c r="I85" s="21"/>
      <c r="J85" s="21"/>
    </row>
    <row r="86" spans="1:10" ht="16.5" hidden="1" thickBot="1" x14ac:dyDescent="0.35">
      <c r="A86" s="29"/>
      <c r="B86" s="15" t="s">
        <v>23</v>
      </c>
      <c r="C86" s="30">
        <f t="shared" ref="C86:J86" si="4">SUM(C79:C85)</f>
        <v>342914.07999999996</v>
      </c>
      <c r="D86" s="30">
        <f t="shared" si="4"/>
        <v>258315.44</v>
      </c>
      <c r="E86" s="30">
        <f t="shared" si="4"/>
        <v>342914.07999999996</v>
      </c>
      <c r="F86" s="30">
        <f t="shared" si="4"/>
        <v>316354.14</v>
      </c>
      <c r="G86" s="30">
        <f t="shared" si="4"/>
        <v>0</v>
      </c>
      <c r="H86" s="30">
        <f t="shared" si="4"/>
        <v>0</v>
      </c>
      <c r="I86" s="30">
        <f t="shared" si="4"/>
        <v>0</v>
      </c>
      <c r="J86" s="30">
        <f t="shared" si="4"/>
        <v>0</v>
      </c>
    </row>
    <row r="87" spans="1:10" ht="15.75" hidden="1" x14ac:dyDescent="0.3">
      <c r="A87" s="29"/>
      <c r="B87" s="16" t="s">
        <v>24</v>
      </c>
      <c r="C87" s="31"/>
      <c r="D87" s="31"/>
      <c r="E87" s="31"/>
      <c r="F87" s="31"/>
      <c r="G87" s="31"/>
      <c r="H87" s="31"/>
      <c r="I87" s="31"/>
      <c r="J87" s="31"/>
    </row>
    <row r="88" spans="1:10" hidden="1" x14ac:dyDescent="0.25">
      <c r="A88" s="29"/>
      <c r="B88" s="13" t="s">
        <v>25</v>
      </c>
      <c r="C88" s="21">
        <v>60936.45</v>
      </c>
      <c r="D88" s="21">
        <v>1023</v>
      </c>
      <c r="E88" s="21">
        <v>60936.45</v>
      </c>
      <c r="F88" s="21">
        <v>58023.7</v>
      </c>
      <c r="G88" s="21"/>
      <c r="H88" s="21"/>
      <c r="I88" s="21"/>
      <c r="J88" s="21"/>
    </row>
    <row r="89" spans="1:10" hidden="1" x14ac:dyDescent="0.25">
      <c r="A89" s="29"/>
      <c r="B89" s="13" t="s">
        <v>26</v>
      </c>
      <c r="C89" s="21">
        <v>600</v>
      </c>
      <c r="D89" s="21"/>
      <c r="E89" s="21">
        <v>600</v>
      </c>
      <c r="F89" s="21"/>
      <c r="G89" s="21"/>
      <c r="H89" s="21"/>
      <c r="I89" s="21"/>
      <c r="J89" s="21"/>
    </row>
    <row r="90" spans="1:10" hidden="1" x14ac:dyDescent="0.25">
      <c r="A90" s="29"/>
      <c r="B90" s="13" t="s">
        <v>49</v>
      </c>
      <c r="C90" s="21">
        <v>945.42</v>
      </c>
      <c r="D90" s="21"/>
      <c r="E90" s="21">
        <v>945.42</v>
      </c>
      <c r="F90" s="21"/>
      <c r="G90" s="21"/>
      <c r="H90" s="21"/>
      <c r="I90" s="21"/>
      <c r="J90" s="21"/>
    </row>
    <row r="91" spans="1:10" hidden="1" x14ac:dyDescent="0.25">
      <c r="A91" s="29"/>
      <c r="B91" s="13" t="s">
        <v>27</v>
      </c>
      <c r="C91" s="21">
        <v>169652.57</v>
      </c>
      <c r="D91" s="21">
        <v>181188.84</v>
      </c>
      <c r="E91" s="21">
        <v>169652.57</v>
      </c>
      <c r="F91" s="21">
        <v>66957.58</v>
      </c>
      <c r="G91" s="21"/>
      <c r="H91" s="21"/>
      <c r="I91" s="21"/>
      <c r="J91" s="21"/>
    </row>
    <row r="92" spans="1:10" hidden="1" x14ac:dyDescent="0.25">
      <c r="A92" s="29"/>
      <c r="B92" s="13" t="s">
        <v>28</v>
      </c>
      <c r="C92" s="21">
        <v>912</v>
      </c>
      <c r="D92" s="21"/>
      <c r="E92" s="21">
        <v>912</v>
      </c>
      <c r="F92" s="21"/>
      <c r="G92" s="21"/>
      <c r="H92" s="21"/>
      <c r="I92" s="21"/>
      <c r="J92" s="21"/>
    </row>
    <row r="93" spans="1:10" hidden="1" x14ac:dyDescent="0.25">
      <c r="A93" s="29"/>
      <c r="B93" s="13" t="s">
        <v>29</v>
      </c>
      <c r="C93" s="21">
        <v>427229.65</v>
      </c>
      <c r="D93" s="21">
        <v>535053.32999999996</v>
      </c>
      <c r="E93" s="21">
        <v>427229.65</v>
      </c>
      <c r="F93" s="21">
        <v>261536.69</v>
      </c>
      <c r="G93" s="21"/>
      <c r="H93" s="21"/>
      <c r="I93" s="21"/>
      <c r="J93" s="21"/>
    </row>
    <row r="94" spans="1:10" hidden="1" x14ac:dyDescent="0.25">
      <c r="A94" s="29"/>
      <c r="B94" s="13" t="s">
        <v>30</v>
      </c>
      <c r="C94" s="21">
        <v>100</v>
      </c>
      <c r="D94" s="21"/>
      <c r="E94" s="21">
        <v>100</v>
      </c>
      <c r="F94" s="21"/>
      <c r="G94" s="21"/>
      <c r="H94" s="21"/>
      <c r="I94" s="21"/>
      <c r="J94" s="21"/>
    </row>
    <row r="95" spans="1:10" hidden="1" x14ac:dyDescent="0.25">
      <c r="A95" s="29"/>
      <c r="B95" s="13" t="s">
        <v>31</v>
      </c>
      <c r="C95" s="21">
        <v>13579.7</v>
      </c>
      <c r="D95" s="21">
        <v>6224.76</v>
      </c>
      <c r="E95" s="21">
        <v>13579.7</v>
      </c>
      <c r="F95" s="21">
        <v>6630</v>
      </c>
      <c r="G95" s="21"/>
      <c r="H95" s="21"/>
      <c r="I95" s="21"/>
      <c r="J95" s="21"/>
    </row>
    <row r="96" spans="1:10" hidden="1" x14ac:dyDescent="0.25">
      <c r="A96" s="29"/>
      <c r="B96" s="13" t="s">
        <v>33</v>
      </c>
      <c r="C96" s="21">
        <v>310</v>
      </c>
      <c r="D96" s="21">
        <v>3610</v>
      </c>
      <c r="E96" s="21">
        <v>310</v>
      </c>
      <c r="F96" s="21"/>
      <c r="G96" s="21"/>
      <c r="H96" s="21"/>
      <c r="I96" s="21"/>
      <c r="J96" s="21"/>
    </row>
    <row r="97" spans="1:10" hidden="1" x14ac:dyDescent="0.25">
      <c r="A97" s="29"/>
      <c r="B97" s="13" t="s">
        <v>34</v>
      </c>
      <c r="C97" s="21">
        <v>10809.43</v>
      </c>
      <c r="D97" s="21">
        <v>39404.76</v>
      </c>
      <c r="E97" s="21">
        <v>10809.43</v>
      </c>
      <c r="F97" s="21">
        <v>23463</v>
      </c>
      <c r="G97" s="21"/>
      <c r="H97" s="21"/>
      <c r="I97" s="21"/>
      <c r="J97" s="21"/>
    </row>
    <row r="98" spans="1:10" hidden="1" x14ac:dyDescent="0.25">
      <c r="A98" s="29"/>
      <c r="B98" s="13" t="s">
        <v>35</v>
      </c>
      <c r="C98" s="21">
        <v>1780006.32</v>
      </c>
      <c r="D98" s="21">
        <v>2752150.16</v>
      </c>
      <c r="E98" s="21">
        <v>1780006.32</v>
      </c>
      <c r="F98" s="21">
        <v>1617110.07</v>
      </c>
      <c r="G98" s="21"/>
      <c r="H98" s="21"/>
      <c r="I98" s="21"/>
      <c r="J98" s="21"/>
    </row>
    <row r="99" spans="1:10" hidden="1" x14ac:dyDescent="0.25">
      <c r="A99" s="29"/>
      <c r="B99" s="13" t="s">
        <v>36</v>
      </c>
      <c r="C99" s="21">
        <v>2208.6999999999998</v>
      </c>
      <c r="D99" s="21"/>
      <c r="E99" s="21">
        <v>2208.6999999999998</v>
      </c>
      <c r="F99" s="21">
        <v>11097</v>
      </c>
      <c r="G99" s="21"/>
      <c r="H99" s="21"/>
      <c r="I99" s="21"/>
      <c r="J99" s="21"/>
    </row>
    <row r="100" spans="1:10" hidden="1" x14ac:dyDescent="0.25">
      <c r="A100" s="29"/>
      <c r="B100" s="13" t="s">
        <v>37</v>
      </c>
      <c r="C100" s="21">
        <v>8105.1</v>
      </c>
      <c r="D100" s="21">
        <v>43640</v>
      </c>
      <c r="E100" s="21">
        <v>8105.1</v>
      </c>
      <c r="F100" s="21"/>
      <c r="G100" s="21"/>
      <c r="H100" s="21"/>
      <c r="I100" s="21"/>
      <c r="J100" s="21"/>
    </row>
    <row r="101" spans="1:10" hidden="1" x14ac:dyDescent="0.25">
      <c r="A101" s="29"/>
      <c r="B101" s="13" t="s">
        <v>38</v>
      </c>
      <c r="C101" s="21">
        <v>165.5</v>
      </c>
      <c r="D101" s="21"/>
      <c r="E101" s="21">
        <v>165.5</v>
      </c>
      <c r="F101" s="21"/>
      <c r="G101" s="21"/>
      <c r="H101" s="21"/>
      <c r="I101" s="21"/>
      <c r="J101" s="21"/>
    </row>
    <row r="102" spans="1:10" ht="16.5" hidden="1" thickBot="1" x14ac:dyDescent="0.35">
      <c r="A102" s="29"/>
      <c r="B102" s="17" t="s">
        <v>39</v>
      </c>
      <c r="C102" s="30">
        <f t="shared" ref="C102:J102" si="5">SUM(C88:C101)</f>
        <v>2475560.8400000003</v>
      </c>
      <c r="D102" s="30">
        <f t="shared" si="5"/>
        <v>3562294.85</v>
      </c>
      <c r="E102" s="30">
        <f t="shared" si="5"/>
        <v>2475560.8400000003</v>
      </c>
      <c r="F102" s="30">
        <f t="shared" si="5"/>
        <v>2044818.04</v>
      </c>
      <c r="G102" s="30">
        <f t="shared" si="5"/>
        <v>0</v>
      </c>
      <c r="H102" s="30">
        <f t="shared" si="5"/>
        <v>0</v>
      </c>
      <c r="I102" s="30">
        <f t="shared" si="5"/>
        <v>0</v>
      </c>
      <c r="J102" s="30">
        <f t="shared" si="5"/>
        <v>0</v>
      </c>
    </row>
    <row r="103" spans="1:10" hidden="1" x14ac:dyDescent="0.25"/>
    <row r="104" spans="1:10" hidden="1" x14ac:dyDescent="0.25"/>
    <row r="105" spans="1:10" hidden="1" x14ac:dyDescent="0.25"/>
    <row r="106" spans="1:10" hidden="1" x14ac:dyDescent="0.25"/>
    <row r="107" spans="1:10" hidden="1" x14ac:dyDescent="0.25"/>
    <row r="108" spans="1:10" hidden="1" x14ac:dyDescent="0.25"/>
    <row r="109" spans="1:10" hidden="1" x14ac:dyDescent="0.25"/>
    <row r="110" spans="1:10" hidden="1" x14ac:dyDescent="0.25"/>
    <row r="111" spans="1:10" hidden="1" x14ac:dyDescent="0.25"/>
    <row r="112" spans="1:10" hidden="1" x14ac:dyDescent="0.25"/>
    <row r="113" spans="1:10" hidden="1" x14ac:dyDescent="0.25"/>
    <row r="114" spans="1:10" hidden="1" x14ac:dyDescent="0.25"/>
    <row r="115" spans="1:10" hidden="1" x14ac:dyDescent="0.25"/>
    <row r="116" spans="1:10" hidden="1" x14ac:dyDescent="0.25"/>
    <row r="117" spans="1:10" hidden="1" x14ac:dyDescent="0.25"/>
    <row r="118" spans="1:10" hidden="1" x14ac:dyDescent="0.25"/>
    <row r="119" spans="1:10" hidden="1" x14ac:dyDescent="0.25"/>
    <row r="120" spans="1:10" hidden="1" x14ac:dyDescent="0.25"/>
    <row r="121" spans="1:10" hidden="1" x14ac:dyDescent="0.25"/>
    <row r="122" spans="1:10" hidden="1" x14ac:dyDescent="0.25"/>
    <row r="123" spans="1:10" ht="16.5" hidden="1" thickBot="1" x14ac:dyDescent="0.3">
      <c r="A123" s="333" t="s">
        <v>73</v>
      </c>
      <c r="B123" s="333"/>
      <c r="C123" s="333"/>
      <c r="D123" s="333"/>
      <c r="E123" s="333"/>
      <c r="F123" s="333"/>
      <c r="G123" s="333"/>
      <c r="H123" s="333"/>
      <c r="I123" s="333"/>
      <c r="J123" s="333"/>
    </row>
    <row r="124" spans="1:10" ht="16.5" hidden="1" customHeight="1" thickBot="1" x14ac:dyDescent="0.35">
      <c r="A124" s="2" t="s">
        <v>4</v>
      </c>
      <c r="B124" s="3" t="s">
        <v>5</v>
      </c>
      <c r="C124" s="337" t="s">
        <v>45</v>
      </c>
      <c r="D124" s="338"/>
      <c r="E124" s="337" t="s">
        <v>46</v>
      </c>
      <c r="F124" s="339"/>
      <c r="G124" s="337" t="s">
        <v>47</v>
      </c>
      <c r="H124" s="338"/>
      <c r="I124" s="337" t="s">
        <v>48</v>
      </c>
      <c r="J124" s="338"/>
    </row>
    <row r="125" spans="1:10" ht="15.75" hidden="1" x14ac:dyDescent="0.3">
      <c r="A125" s="4"/>
      <c r="B125" s="5"/>
      <c r="C125" s="6" t="s">
        <v>11</v>
      </c>
      <c r="D125" s="6" t="s">
        <v>12</v>
      </c>
      <c r="E125" s="6" t="s">
        <v>11</v>
      </c>
      <c r="F125" s="6" t="s">
        <v>12</v>
      </c>
      <c r="G125" s="6" t="s">
        <v>11</v>
      </c>
      <c r="H125" s="6" t="s">
        <v>12</v>
      </c>
      <c r="I125" s="6" t="s">
        <v>11</v>
      </c>
      <c r="J125" s="6" t="s">
        <v>12</v>
      </c>
    </row>
    <row r="126" spans="1:10" ht="15.75" hidden="1" x14ac:dyDescent="0.3">
      <c r="A126" s="7"/>
      <c r="B126" s="5" t="s">
        <v>13</v>
      </c>
      <c r="C126" s="8"/>
      <c r="D126" s="8"/>
      <c r="E126" s="8"/>
      <c r="F126" s="8"/>
      <c r="G126" s="8"/>
      <c r="H126" s="8"/>
      <c r="I126" s="8"/>
      <c r="J126" s="8"/>
    </row>
    <row r="127" spans="1:10" ht="15.75" hidden="1" x14ac:dyDescent="0.3">
      <c r="A127" s="25"/>
      <c r="B127" s="5"/>
      <c r="C127" s="42"/>
      <c r="D127" s="26"/>
      <c r="E127" s="42"/>
      <c r="F127" s="42"/>
      <c r="G127" s="42"/>
      <c r="H127" s="42"/>
      <c r="I127" s="42"/>
      <c r="J127" s="42"/>
    </row>
    <row r="128" spans="1:10" ht="15.75" hidden="1" x14ac:dyDescent="0.3">
      <c r="A128" s="25"/>
      <c r="B128" s="5" t="s">
        <v>14</v>
      </c>
      <c r="C128" s="8">
        <f t="shared" ref="C128:J128" si="6">+C136+C152</f>
        <v>0</v>
      </c>
      <c r="D128" s="8">
        <f t="shared" si="6"/>
        <v>0</v>
      </c>
      <c r="E128" s="8">
        <f t="shared" si="6"/>
        <v>0</v>
      </c>
      <c r="F128" s="8">
        <f t="shared" si="6"/>
        <v>0</v>
      </c>
      <c r="G128" s="8">
        <f t="shared" si="6"/>
        <v>0</v>
      </c>
      <c r="H128" s="8">
        <f t="shared" si="6"/>
        <v>0</v>
      </c>
      <c r="I128" s="8">
        <f t="shared" si="6"/>
        <v>0</v>
      </c>
      <c r="J128" s="8">
        <f t="shared" si="6"/>
        <v>0</v>
      </c>
    </row>
    <row r="129" spans="1:10" hidden="1" x14ac:dyDescent="0.25">
      <c r="A129" s="29"/>
      <c r="B129" s="13" t="s">
        <v>15</v>
      </c>
      <c r="C129" s="21"/>
      <c r="D129" s="21"/>
      <c r="E129" s="21"/>
      <c r="F129" s="21"/>
      <c r="G129" s="21"/>
      <c r="H129" s="21"/>
      <c r="I129" s="21"/>
      <c r="J129" s="21"/>
    </row>
    <row r="130" spans="1:10" hidden="1" x14ac:dyDescent="0.25">
      <c r="A130" s="29"/>
      <c r="B130" s="13" t="s">
        <v>16</v>
      </c>
      <c r="C130" s="21"/>
      <c r="D130" s="21"/>
      <c r="E130" s="21"/>
      <c r="F130" s="21"/>
      <c r="G130" s="21"/>
      <c r="H130" s="21"/>
      <c r="I130" s="21"/>
      <c r="J130" s="21"/>
    </row>
    <row r="131" spans="1:10" hidden="1" x14ac:dyDescent="0.25">
      <c r="A131" s="29"/>
      <c r="B131" s="13" t="s">
        <v>17</v>
      </c>
      <c r="C131" s="21"/>
      <c r="D131" s="21"/>
      <c r="E131" s="21"/>
      <c r="F131" s="21"/>
      <c r="G131" s="21"/>
      <c r="H131" s="21"/>
      <c r="I131" s="21"/>
      <c r="J131" s="21"/>
    </row>
    <row r="132" spans="1:10" hidden="1" x14ac:dyDescent="0.25">
      <c r="A132" s="29"/>
      <c r="B132" s="13" t="s">
        <v>18</v>
      </c>
      <c r="C132" s="21"/>
      <c r="D132" s="21"/>
      <c r="E132" s="21"/>
      <c r="F132" s="21"/>
      <c r="G132" s="21"/>
      <c r="H132" s="21"/>
      <c r="I132" s="21"/>
      <c r="J132" s="21"/>
    </row>
    <row r="133" spans="1:10" hidden="1" x14ac:dyDescent="0.25">
      <c r="A133" s="29"/>
      <c r="B133" s="13" t="s">
        <v>20</v>
      </c>
      <c r="C133" s="21"/>
      <c r="D133" s="21"/>
      <c r="E133" s="21"/>
      <c r="F133" s="21"/>
      <c r="G133" s="21"/>
      <c r="H133" s="21"/>
      <c r="I133" s="21"/>
      <c r="J133" s="21"/>
    </row>
    <row r="134" spans="1:10" hidden="1" x14ac:dyDescent="0.25">
      <c r="A134" s="29"/>
      <c r="B134" s="13" t="s">
        <v>21</v>
      </c>
      <c r="C134" s="21"/>
      <c r="D134" s="21"/>
      <c r="E134" s="21"/>
      <c r="F134" s="21"/>
      <c r="G134" s="21"/>
      <c r="H134" s="21"/>
      <c r="I134" s="21"/>
      <c r="J134" s="21"/>
    </row>
    <row r="135" spans="1:10" hidden="1" x14ac:dyDescent="0.25">
      <c r="A135" s="29"/>
      <c r="B135" s="13" t="s">
        <v>22</v>
      </c>
      <c r="C135" s="21"/>
      <c r="D135" s="21"/>
      <c r="E135" s="21"/>
      <c r="F135" s="21"/>
      <c r="G135" s="21"/>
      <c r="H135" s="21"/>
      <c r="I135" s="21"/>
      <c r="J135" s="21"/>
    </row>
    <row r="136" spans="1:10" ht="16.5" hidden="1" thickBot="1" x14ac:dyDescent="0.35">
      <c r="A136" s="29"/>
      <c r="B136" s="15" t="s">
        <v>23</v>
      </c>
      <c r="C136" s="30">
        <f t="shared" ref="C136:J136" si="7">SUM(C129:C135)</f>
        <v>0</v>
      </c>
      <c r="D136" s="30">
        <f t="shared" si="7"/>
        <v>0</v>
      </c>
      <c r="E136" s="30">
        <f t="shared" si="7"/>
        <v>0</v>
      </c>
      <c r="F136" s="30">
        <f t="shared" si="7"/>
        <v>0</v>
      </c>
      <c r="G136" s="30">
        <f t="shared" si="7"/>
        <v>0</v>
      </c>
      <c r="H136" s="30">
        <f t="shared" si="7"/>
        <v>0</v>
      </c>
      <c r="I136" s="30">
        <f t="shared" si="7"/>
        <v>0</v>
      </c>
      <c r="J136" s="30">
        <f t="shared" si="7"/>
        <v>0</v>
      </c>
    </row>
    <row r="137" spans="1:10" ht="15.75" hidden="1" x14ac:dyDescent="0.3">
      <c r="A137" s="29"/>
      <c r="B137" s="16" t="s">
        <v>24</v>
      </c>
      <c r="C137" s="31"/>
      <c r="D137" s="31"/>
      <c r="E137" s="31"/>
      <c r="F137" s="31"/>
      <c r="G137" s="31"/>
      <c r="H137" s="31"/>
      <c r="I137" s="31"/>
      <c r="J137" s="31"/>
    </row>
    <row r="138" spans="1:10" hidden="1" x14ac:dyDescent="0.25">
      <c r="A138" s="29"/>
      <c r="B138" s="13" t="s">
        <v>25</v>
      </c>
      <c r="C138" s="21"/>
      <c r="D138" s="21"/>
      <c r="E138" s="21"/>
      <c r="F138" s="21"/>
      <c r="G138" s="21"/>
      <c r="H138" s="21"/>
      <c r="I138" s="21"/>
      <c r="J138" s="21"/>
    </row>
    <row r="139" spans="1:10" hidden="1" x14ac:dyDescent="0.25">
      <c r="A139" s="29"/>
      <c r="B139" s="13" t="s">
        <v>74</v>
      </c>
      <c r="C139" s="21"/>
      <c r="D139" s="21"/>
      <c r="E139" s="21"/>
      <c r="F139" s="21"/>
      <c r="G139" s="21"/>
      <c r="H139" s="21"/>
      <c r="I139" s="21"/>
      <c r="J139" s="21"/>
    </row>
    <row r="140" spans="1:10" hidden="1" x14ac:dyDescent="0.25">
      <c r="A140" s="29"/>
      <c r="B140" s="13" t="s">
        <v>49</v>
      </c>
      <c r="C140" s="21"/>
      <c r="D140" s="21"/>
      <c r="E140" s="21"/>
      <c r="F140" s="21"/>
      <c r="G140" s="21"/>
      <c r="H140" s="21"/>
      <c r="I140" s="21"/>
      <c r="J140" s="21"/>
    </row>
    <row r="141" spans="1:10" hidden="1" x14ac:dyDescent="0.25">
      <c r="A141" s="29"/>
      <c r="B141" s="13" t="s">
        <v>27</v>
      </c>
      <c r="C141" s="21"/>
      <c r="D141" s="21"/>
      <c r="E141" s="21"/>
      <c r="F141" s="21"/>
      <c r="G141" s="21"/>
      <c r="H141" s="21"/>
      <c r="I141" s="21"/>
      <c r="J141" s="21"/>
    </row>
    <row r="142" spans="1:10" hidden="1" x14ac:dyDescent="0.25">
      <c r="A142" s="29"/>
      <c r="B142" s="13" t="s">
        <v>28</v>
      </c>
      <c r="C142" s="21"/>
      <c r="D142" s="21"/>
      <c r="E142" s="21"/>
      <c r="F142" s="21"/>
      <c r="G142" s="21"/>
      <c r="H142" s="21"/>
      <c r="I142" s="21"/>
      <c r="J142" s="21"/>
    </row>
    <row r="143" spans="1:10" hidden="1" x14ac:dyDescent="0.25">
      <c r="A143" s="29"/>
      <c r="B143" s="13" t="s">
        <v>29</v>
      </c>
      <c r="C143" s="21"/>
      <c r="D143" s="21"/>
      <c r="E143" s="21"/>
      <c r="F143" s="21"/>
      <c r="G143" s="21"/>
      <c r="H143" s="21"/>
      <c r="I143" s="21"/>
      <c r="J143" s="21"/>
    </row>
    <row r="144" spans="1:10" hidden="1" x14ac:dyDescent="0.25">
      <c r="A144" s="29"/>
      <c r="B144" s="13" t="s">
        <v>30</v>
      </c>
      <c r="C144" s="21"/>
      <c r="D144" s="21"/>
      <c r="E144" s="21"/>
      <c r="F144" s="21"/>
      <c r="G144" s="21"/>
      <c r="H144" s="21"/>
      <c r="I144" s="21"/>
      <c r="J144" s="21"/>
    </row>
    <row r="145" spans="1:10" hidden="1" x14ac:dyDescent="0.25">
      <c r="A145" s="29"/>
      <c r="B145" s="13" t="s">
        <v>31</v>
      </c>
      <c r="C145" s="21"/>
      <c r="D145" s="21"/>
      <c r="E145" s="21"/>
      <c r="F145" s="21"/>
      <c r="G145" s="21"/>
      <c r="H145" s="21"/>
      <c r="I145" s="21"/>
      <c r="J145" s="21"/>
    </row>
    <row r="146" spans="1:10" hidden="1" x14ac:dyDescent="0.25">
      <c r="A146" s="29"/>
      <c r="B146" s="13" t="s">
        <v>33</v>
      </c>
      <c r="C146" s="21"/>
      <c r="D146" s="21"/>
      <c r="E146" s="21"/>
      <c r="F146" s="21"/>
      <c r="G146" s="21"/>
      <c r="H146" s="21"/>
      <c r="I146" s="21"/>
      <c r="J146" s="21"/>
    </row>
    <row r="147" spans="1:10" hidden="1" x14ac:dyDescent="0.25">
      <c r="A147" s="29"/>
      <c r="B147" s="13" t="s">
        <v>34</v>
      </c>
      <c r="C147" s="21"/>
      <c r="D147" s="21"/>
      <c r="E147" s="21"/>
      <c r="F147" s="21"/>
      <c r="G147" s="21"/>
      <c r="H147" s="21"/>
      <c r="I147" s="21"/>
      <c r="J147" s="21"/>
    </row>
    <row r="148" spans="1:10" hidden="1" x14ac:dyDescent="0.25">
      <c r="A148" s="29"/>
      <c r="B148" s="13" t="s">
        <v>35</v>
      </c>
      <c r="C148" s="21"/>
      <c r="D148" s="21"/>
      <c r="E148" s="21"/>
      <c r="F148" s="21"/>
      <c r="G148" s="21"/>
      <c r="H148" s="21"/>
      <c r="I148" s="21"/>
      <c r="J148" s="21"/>
    </row>
    <row r="149" spans="1:10" hidden="1" x14ac:dyDescent="0.25">
      <c r="A149" s="29"/>
      <c r="B149" s="13" t="s">
        <v>36</v>
      </c>
      <c r="C149" s="21"/>
      <c r="D149" s="21"/>
      <c r="E149" s="21"/>
      <c r="F149" s="21"/>
      <c r="G149" s="21"/>
      <c r="H149" s="21"/>
      <c r="I149" s="21"/>
      <c r="J149" s="21"/>
    </row>
    <row r="150" spans="1:10" hidden="1" x14ac:dyDescent="0.25">
      <c r="A150" s="29"/>
      <c r="B150" s="13" t="s">
        <v>37</v>
      </c>
      <c r="C150" s="21"/>
      <c r="D150" s="21"/>
      <c r="E150" s="21"/>
      <c r="F150" s="21"/>
      <c r="G150" s="21"/>
      <c r="H150" s="21"/>
      <c r="I150" s="21"/>
      <c r="J150" s="21"/>
    </row>
    <row r="151" spans="1:10" hidden="1" x14ac:dyDescent="0.25">
      <c r="A151" s="29"/>
      <c r="B151" s="13" t="s">
        <v>38</v>
      </c>
      <c r="C151" s="21"/>
      <c r="D151" s="21"/>
      <c r="E151" s="21"/>
      <c r="F151" s="21"/>
      <c r="G151" s="21"/>
      <c r="H151" s="21"/>
      <c r="I151" s="21"/>
      <c r="J151" s="21"/>
    </row>
    <row r="152" spans="1:10" ht="16.5" hidden="1" thickBot="1" x14ac:dyDescent="0.35">
      <c r="A152" s="29"/>
      <c r="B152" s="17" t="s">
        <v>39</v>
      </c>
      <c r="C152" s="30">
        <f t="shared" ref="C152:J152" si="8">SUM(C138:C151)</f>
        <v>0</v>
      </c>
      <c r="D152" s="30">
        <f t="shared" si="8"/>
        <v>0</v>
      </c>
      <c r="E152" s="30">
        <f t="shared" si="8"/>
        <v>0</v>
      </c>
      <c r="F152" s="30">
        <f t="shared" si="8"/>
        <v>0</v>
      </c>
      <c r="G152" s="30">
        <f t="shared" si="8"/>
        <v>0</v>
      </c>
      <c r="H152" s="30">
        <f t="shared" si="8"/>
        <v>0</v>
      </c>
      <c r="I152" s="30">
        <f t="shared" si="8"/>
        <v>0</v>
      </c>
      <c r="J152" s="30">
        <f t="shared" si="8"/>
        <v>0</v>
      </c>
    </row>
    <row r="153" spans="1:10" hidden="1" x14ac:dyDescent="0.25">
      <c r="D153" s="27"/>
      <c r="J153" s="45"/>
    </row>
    <row r="154" spans="1:10" hidden="1" x14ac:dyDescent="0.25">
      <c r="J154" s="23"/>
    </row>
    <row r="155" spans="1:10" hidden="1" x14ac:dyDescent="0.25"/>
    <row r="156" spans="1:10" hidden="1" x14ac:dyDescent="0.25"/>
    <row r="157" spans="1:10" hidden="1" x14ac:dyDescent="0.25"/>
    <row r="158" spans="1:10" hidden="1" x14ac:dyDescent="0.25"/>
    <row r="159" spans="1:10" hidden="1" x14ac:dyDescent="0.25"/>
    <row r="160" spans="1:1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spans="3:7" x14ac:dyDescent="0.25">
      <c r="C177" s="340" t="s">
        <v>196</v>
      </c>
      <c r="D177" s="340"/>
      <c r="E177" s="340"/>
      <c r="F177" s="340"/>
    </row>
    <row r="178" spans="3:7" x14ac:dyDescent="0.25">
      <c r="C178" s="342" t="s">
        <v>221</v>
      </c>
      <c r="D178" s="342"/>
      <c r="E178" s="342"/>
      <c r="F178" s="342"/>
    </row>
    <row r="179" spans="3:7" ht="15.75" x14ac:dyDescent="0.3">
      <c r="C179" s="261" t="s">
        <v>4</v>
      </c>
      <c r="D179" s="288" t="s">
        <v>140</v>
      </c>
      <c r="E179" s="343" t="s">
        <v>50</v>
      </c>
      <c r="F179" s="343"/>
    </row>
    <row r="180" spans="3:7" ht="15.75" x14ac:dyDescent="0.3">
      <c r="C180" s="261"/>
      <c r="D180" s="10"/>
      <c r="E180" s="261" t="s">
        <v>11</v>
      </c>
      <c r="F180" s="261" t="s">
        <v>75</v>
      </c>
    </row>
    <row r="181" spans="3:7" ht="15.75" x14ac:dyDescent="0.3">
      <c r="C181" s="273" t="s">
        <v>124</v>
      </c>
      <c r="D181" s="10" t="s">
        <v>13</v>
      </c>
      <c r="E181" s="12">
        <f>+'ABRIL DECE-5'!K111</f>
        <v>15942325.08</v>
      </c>
      <c r="F181" s="12">
        <f>+'ABRIL DECE-5'!L111</f>
        <v>15622815.02</v>
      </c>
      <c r="G181" s="23"/>
    </row>
    <row r="182" spans="3:7" ht="15.75" x14ac:dyDescent="0.3">
      <c r="C182" s="9"/>
      <c r="D182" s="10"/>
      <c r="E182" s="9"/>
      <c r="F182" s="11"/>
      <c r="G182" s="23"/>
    </row>
    <row r="183" spans="3:7" ht="15.75" x14ac:dyDescent="0.3">
      <c r="C183" s="9"/>
      <c r="D183" s="10" t="s">
        <v>145</v>
      </c>
      <c r="E183" s="12"/>
      <c r="F183" s="12"/>
    </row>
    <row r="184" spans="3:7" x14ac:dyDescent="0.25">
      <c r="C184" s="274">
        <v>111</v>
      </c>
      <c r="D184" s="34" t="str">
        <f>+'ABRIL DECE-5'!B167</f>
        <v>ENERGIA ELECTRICA</v>
      </c>
      <c r="E184" s="14">
        <f>+'ABRIL DECE-5'!K114</f>
        <v>318000</v>
      </c>
      <c r="F184" s="14">
        <v>312499.61</v>
      </c>
      <c r="G184" s="23"/>
    </row>
    <row r="185" spans="3:7" x14ac:dyDescent="0.25">
      <c r="C185" s="274">
        <v>113</v>
      </c>
      <c r="D185" s="34" t="str">
        <f>+'ABRIL DECE-5'!B168</f>
        <v>TELEFONIA</v>
      </c>
      <c r="E185" s="14">
        <f>+'ABRIL DECE-5'!K115</f>
        <v>35475</v>
      </c>
      <c r="F185" s="14">
        <v>26248</v>
      </c>
      <c r="G185" s="23"/>
    </row>
    <row r="186" spans="3:7" x14ac:dyDescent="0.25">
      <c r="C186" s="274">
        <v>122</v>
      </c>
      <c r="D186" s="34" t="str">
        <f>+'ABRIL DECE-5'!B169</f>
        <v>IMPRESIÓN, ENCUADERNACION Y REPRODUCCION</v>
      </c>
      <c r="E186" s="14">
        <f>+'ABRIL DECE-5'!K116</f>
        <v>64244.05</v>
      </c>
      <c r="F186" s="14">
        <v>57375</v>
      </c>
      <c r="G186" s="23"/>
    </row>
    <row r="187" spans="3:7" x14ac:dyDescent="0.25">
      <c r="C187" s="274">
        <v>163</v>
      </c>
      <c r="D187" s="34" t="str">
        <f>+'ABRIL DECE-5'!B170</f>
        <v>MANT. Y REP. EQUIPO MEDICO SANITARIO Y DE LAB.</v>
      </c>
      <c r="E187" s="14">
        <f>+'ABRIL DECE-5'!K117</f>
        <v>404339.74</v>
      </c>
      <c r="F187" s="14">
        <v>441007.5</v>
      </c>
      <c r="G187" s="23"/>
    </row>
    <row r="188" spans="3:7" x14ac:dyDescent="0.25">
      <c r="C188" s="274">
        <v>169</v>
      </c>
      <c r="D188" s="34" t="str">
        <f>+'ABRIL DECE-5'!B171</f>
        <v>MANT. Y REP. DE OTRAS MAQ. Y EQUIPO</v>
      </c>
      <c r="E188" s="14">
        <f>+'ABRIL DECE-5'!K118</f>
        <v>21680</v>
      </c>
      <c r="F188" s="14">
        <v>4800</v>
      </c>
      <c r="G188" s="23"/>
    </row>
    <row r="189" spans="3:7" x14ac:dyDescent="0.25">
      <c r="C189" s="274">
        <v>171</v>
      </c>
      <c r="D189" s="34" t="str">
        <f>+'ABRIL DECE-5'!B172</f>
        <v>MANT. Y REPARACION DE EDIFICIOS</v>
      </c>
      <c r="E189" s="14">
        <f>+'ABRIL DECE-5'!K119</f>
        <v>59030</v>
      </c>
      <c r="F189" s="14">
        <v>48100</v>
      </c>
      <c r="G189" s="23"/>
    </row>
    <row r="190" spans="3:7" x14ac:dyDescent="0.25">
      <c r="C190" s="274">
        <v>174</v>
      </c>
      <c r="D190" s="34" t="str">
        <f>+'ABRIL DECE-5'!B173</f>
        <v>MANT. Y REP. DE INSTALACIONES</v>
      </c>
      <c r="E190" s="14">
        <f>+'ABRIL DECE-5'!K120</f>
        <v>66212</v>
      </c>
      <c r="F190" s="14">
        <v>25640</v>
      </c>
      <c r="G190" s="23"/>
    </row>
    <row r="191" spans="3:7" x14ac:dyDescent="0.25">
      <c r="C191" s="274">
        <v>197</v>
      </c>
      <c r="D191" s="34" t="str">
        <f>+'ABRIL DECE-5'!B174</f>
        <v>SERVICIOS DE VIGILANCIA</v>
      </c>
      <c r="E191" s="14">
        <f>+'ABRIL DECE-5'!K121</f>
        <v>156000</v>
      </c>
      <c r="F191" s="14">
        <v>208000</v>
      </c>
      <c r="G191" s="23"/>
    </row>
    <row r="192" spans="3:7" x14ac:dyDescent="0.25">
      <c r="C192" s="274">
        <v>199</v>
      </c>
      <c r="D192" s="34" t="str">
        <f>+'ABRIL DECE-5'!B175</f>
        <v>OTROS SERVICIOS NO PERSONALES</v>
      </c>
      <c r="E192" s="14">
        <f>+'ABRIL DECE-5'!K122</f>
        <v>230057.7</v>
      </c>
      <c r="F192" s="14">
        <v>204089.01</v>
      </c>
      <c r="G192" s="23"/>
    </row>
    <row r="193" spans="2:8" x14ac:dyDescent="0.25">
      <c r="C193" s="274">
        <v>243</v>
      </c>
      <c r="D193" s="34" t="str">
        <f>+'ABRIL DECE-5'!B176</f>
        <v>PRODUCTOS DE PAPEL O CARTON</v>
      </c>
      <c r="E193" s="14">
        <f>+'ABRIL DECE-5'!K123</f>
        <v>77602.259999999995</v>
      </c>
      <c r="F193" s="14">
        <v>112506.6</v>
      </c>
      <c r="G193" s="23"/>
    </row>
    <row r="194" spans="2:8" x14ac:dyDescent="0.25">
      <c r="C194" s="274">
        <v>261</v>
      </c>
      <c r="D194" s="34" t="str">
        <f>+'ABRIL DECE-5'!B177</f>
        <v>ELEMENTOS Y COMPUESTOS QUIMICOS</v>
      </c>
      <c r="E194" s="14">
        <f>+'ABRIL DECE-5'!K124</f>
        <v>812953.74</v>
      </c>
      <c r="F194" s="14">
        <v>265175.61</v>
      </c>
      <c r="G194" s="23"/>
    </row>
    <row r="195" spans="2:8" x14ac:dyDescent="0.25">
      <c r="C195" s="274">
        <v>262</v>
      </c>
      <c r="D195" s="34" t="str">
        <f>+'ABRIL DECE-5'!B178</f>
        <v>COMBUSTIBLES Y LUBRICANTES</v>
      </c>
      <c r="E195" s="14">
        <f>+'ABRIL DECE-5'!K125</f>
        <v>17000</v>
      </c>
      <c r="F195" s="14">
        <v>13195</v>
      </c>
      <c r="G195" s="23"/>
    </row>
    <row r="196" spans="2:8" x14ac:dyDescent="0.25">
      <c r="C196" s="274">
        <v>266</v>
      </c>
      <c r="D196" s="34" t="str">
        <f>+'ABRIL DECE-5'!B179</f>
        <v>PRODUCTOS MEDICINALES Y FARMACEUTICOS</v>
      </c>
      <c r="E196" s="14">
        <f>+'ABRIL DECE-5'!K126</f>
        <v>278984.82</v>
      </c>
      <c r="F196" s="14">
        <v>194013.5</v>
      </c>
      <c r="G196" s="23"/>
    </row>
    <row r="197" spans="2:8" x14ac:dyDescent="0.25">
      <c r="C197" s="274">
        <v>267</v>
      </c>
      <c r="D197" s="34" t="str">
        <f>+'ABRIL DECE-5'!B180</f>
        <v>TINTES, PINTURAS Y COLORANTES</v>
      </c>
      <c r="E197" s="14">
        <f>+'ABRIL DECE-5'!K127</f>
        <v>180000</v>
      </c>
      <c r="F197" s="14">
        <v>76513.820000000007</v>
      </c>
      <c r="G197" s="23"/>
    </row>
    <row r="198" spans="2:8" x14ac:dyDescent="0.25">
      <c r="C198" s="274">
        <v>268</v>
      </c>
      <c r="D198" s="34" t="str">
        <f>+'ABRIL DECE-5'!B181</f>
        <v>PRODUCTOS PLASTICOS, NYLON, VINIL Y PVC</v>
      </c>
      <c r="E198" s="14">
        <f>+'ABRIL DECE-5'!K128</f>
        <v>80808</v>
      </c>
      <c r="F198" s="14">
        <v>127257</v>
      </c>
      <c r="G198" s="23"/>
    </row>
    <row r="199" spans="2:8" x14ac:dyDescent="0.25">
      <c r="C199" s="274">
        <v>269</v>
      </c>
      <c r="D199" s="34" t="str">
        <f>+'ABRIL DECE-5'!B182</f>
        <v>OTROS PRODUCTOS QUIMICOS Y CONEXOS</v>
      </c>
      <c r="E199" s="14">
        <f>+'ABRIL DECE-5'!K129</f>
        <v>10000</v>
      </c>
      <c r="F199" s="14">
        <v>1350</v>
      </c>
      <c r="G199" s="23"/>
    </row>
    <row r="200" spans="2:8" x14ac:dyDescent="0.25">
      <c r="C200" s="274">
        <v>292</v>
      </c>
      <c r="D200" s="34" t="str">
        <f>+'ABRIL DECE-5'!B183</f>
        <v>UTILES DE LIMPIEZA Y PRODUCTOS SANITARIOS</v>
      </c>
      <c r="E200" s="14">
        <f>+'ABRIL DECE-5'!K130</f>
        <v>84929.9</v>
      </c>
      <c r="F200" s="14">
        <v>44460.5</v>
      </c>
      <c r="G200" s="23"/>
    </row>
    <row r="201" spans="2:8" x14ac:dyDescent="0.25">
      <c r="C201" s="274">
        <v>295</v>
      </c>
      <c r="D201" s="34" t="str">
        <f>+'ABRIL DECE-5'!B184</f>
        <v>UTILES MENORES MEDICO QUIRURGICOS Y DE LAB.</v>
      </c>
      <c r="E201" s="14">
        <f>+'ABRIL DECE-5'!K131</f>
        <v>1891457.27</v>
      </c>
      <c r="F201" s="14">
        <v>4154308.44</v>
      </c>
      <c r="G201" s="23"/>
    </row>
    <row r="202" spans="2:8" x14ac:dyDescent="0.25">
      <c r="C202" s="274">
        <v>297</v>
      </c>
      <c r="D202" s="34" t="str">
        <f>+'ABRIL DECE-5'!B185</f>
        <v>UTILES, ACCESORIOS Y MATERIALES ELECTRICOS</v>
      </c>
      <c r="E202" s="14">
        <f>+'ABRIL DECE-5'!K132</f>
        <v>41790.379999999997</v>
      </c>
      <c r="F202" s="14">
        <v>14063.8</v>
      </c>
      <c r="G202" s="23"/>
    </row>
    <row r="203" spans="2:8" x14ac:dyDescent="0.25">
      <c r="C203" s="274">
        <v>298</v>
      </c>
      <c r="D203" s="34" t="str">
        <f>+'ABRIL DECE-5'!B186</f>
        <v>ACCESORIOS Y REPUESTOS EN GENERAL</v>
      </c>
      <c r="E203" s="14">
        <f>+'ABRIL DECE-5'!K133</f>
        <v>400000</v>
      </c>
      <c r="F203" s="14">
        <v>54520.06</v>
      </c>
      <c r="G203" s="23"/>
    </row>
    <row r="204" spans="2:8" x14ac:dyDescent="0.25">
      <c r="C204" s="274">
        <v>299</v>
      </c>
      <c r="D204" s="34" t="str">
        <f>+'ABRIL DECE-5'!B187</f>
        <v>OTROS MATERIALES Y SUMINISTROS</v>
      </c>
      <c r="E204" s="14">
        <f>+'ABRIL DECE-5'!K134</f>
        <v>300000</v>
      </c>
      <c r="F204" s="14">
        <v>55857.4</v>
      </c>
      <c r="G204" s="23"/>
      <c r="H204" s="23"/>
    </row>
    <row r="205" spans="2:8" x14ac:dyDescent="0.25">
      <c r="C205" s="274">
        <v>323</v>
      </c>
      <c r="D205" s="34" t="str">
        <f>+'ABRIL DECE-5'!B188</f>
        <v>EQUIPO MEDICO SANITARIO Y DE LABORATORIO</v>
      </c>
      <c r="E205" s="14">
        <f>+'ABRIL DECE-5'!K135</f>
        <v>0</v>
      </c>
      <c r="F205" s="14">
        <v>0</v>
      </c>
      <c r="G205" s="23"/>
      <c r="H205" s="23"/>
    </row>
    <row r="206" spans="2:8" ht="15.75" x14ac:dyDescent="0.3">
      <c r="C206" s="18"/>
      <c r="D206" s="10" t="s">
        <v>147</v>
      </c>
      <c r="E206" s="12">
        <f>SUM(E184:E205)</f>
        <v>5530564.8600000003</v>
      </c>
      <c r="F206" s="12">
        <f>SUM(F184:F205)</f>
        <v>6440980.8499999996</v>
      </c>
      <c r="G206" s="23"/>
    </row>
    <row r="207" spans="2:8" ht="15.75" x14ac:dyDescent="0.3">
      <c r="C207" s="18"/>
      <c r="D207" s="10" t="s">
        <v>52</v>
      </c>
      <c r="E207" s="12">
        <f>E206+E181</f>
        <v>21472889.940000001</v>
      </c>
      <c r="F207" s="12">
        <f>+F206+F181</f>
        <v>22063795.869999997</v>
      </c>
      <c r="G207" s="23"/>
    </row>
    <row r="208" spans="2:8" x14ac:dyDescent="0.25">
      <c r="B208" s="22"/>
      <c r="C208" s="23"/>
      <c r="G208" s="22"/>
    </row>
    <row r="209" spans="2:5" x14ac:dyDescent="0.25">
      <c r="B209" s="22"/>
      <c r="C209" s="23"/>
    </row>
    <row r="210" spans="2:5" x14ac:dyDescent="0.25">
      <c r="E210" s="24"/>
    </row>
    <row r="240" spans="2:8" x14ac:dyDescent="0.25">
      <c r="B240" s="39" t="s">
        <v>53</v>
      </c>
      <c r="D240" s="105" t="s">
        <v>79</v>
      </c>
      <c r="E240" s="105"/>
      <c r="F240" s="105"/>
      <c r="G240" s="22" t="s">
        <v>76</v>
      </c>
      <c r="H240" t="s">
        <v>80</v>
      </c>
    </row>
    <row r="241" spans="2:10" x14ac:dyDescent="0.25">
      <c r="D241" s="306" t="s">
        <v>81</v>
      </c>
      <c r="E241" s="306"/>
      <c r="F241" s="306"/>
      <c r="G241" s="22"/>
      <c r="H241" s="22" t="s">
        <v>149</v>
      </c>
      <c r="J241" s="22"/>
    </row>
    <row r="242" spans="2:10" x14ac:dyDescent="0.25">
      <c r="D242" s="306" t="s">
        <v>82</v>
      </c>
      <c r="E242" s="306"/>
      <c r="F242" s="306"/>
      <c r="G242" s="22"/>
      <c r="H242" s="22" t="s">
        <v>150</v>
      </c>
      <c r="J242" s="22"/>
    </row>
    <row r="243" spans="2:10" ht="9" customHeight="1" x14ac:dyDescent="0.25">
      <c r="D243" s="40"/>
      <c r="E243" s="40"/>
      <c r="H243" s="22"/>
      <c r="I243" s="22"/>
      <c r="J243" s="22"/>
    </row>
    <row r="244" spans="2:10" x14ac:dyDescent="0.25">
      <c r="B244" s="39" t="s">
        <v>58</v>
      </c>
      <c r="D244" s="22" t="s">
        <v>222</v>
      </c>
      <c r="H244" s="41"/>
      <c r="I244" s="41"/>
      <c r="J244" s="41"/>
    </row>
    <row r="246" spans="2:10" x14ac:dyDescent="0.25">
      <c r="D246" s="22"/>
    </row>
  </sheetData>
  <mergeCells count="28">
    <mergeCell ref="C178:F178"/>
    <mergeCell ref="E179:F179"/>
    <mergeCell ref="D241:F241"/>
    <mergeCell ref="D242:F242"/>
    <mergeCell ref="A123:J123"/>
    <mergeCell ref="C124:D124"/>
    <mergeCell ref="E124:F124"/>
    <mergeCell ref="G124:H124"/>
    <mergeCell ref="I124:J124"/>
    <mergeCell ref="C177:F177"/>
    <mergeCell ref="A46:J46"/>
    <mergeCell ref="C47:D47"/>
    <mergeCell ref="E47:F47"/>
    <mergeCell ref="A60:B60"/>
    <mergeCell ref="A73:J73"/>
    <mergeCell ref="C74:D74"/>
    <mergeCell ref="E74:F74"/>
    <mergeCell ref="G74:H74"/>
    <mergeCell ref="I74:J74"/>
    <mergeCell ref="I8:J8"/>
    <mergeCell ref="A10:J10"/>
    <mergeCell ref="A11:J11"/>
    <mergeCell ref="A12:J12"/>
    <mergeCell ref="A14:J14"/>
    <mergeCell ref="C15:D15"/>
    <mergeCell ref="E15:F15"/>
    <mergeCell ref="G15:H15"/>
    <mergeCell ref="I15:J15"/>
  </mergeCells>
  <hyperlinks>
    <hyperlink ref="A12" r:id="rId1"/>
  </hyperlinks>
  <pageMargins left="0.15748031496062992" right="0" top="0" bottom="0" header="0" footer="0"/>
  <pageSetup scale="68" orientation="landscape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65"/>
  <sheetViews>
    <sheetView topLeftCell="A2" workbookViewId="0">
      <selection activeCell="E150" sqref="E150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1" width="13.85546875" bestFit="1" customWidth="1"/>
  </cols>
  <sheetData>
    <row r="2" spans="1:27" x14ac:dyDescent="0.25">
      <c r="F2" s="46"/>
    </row>
    <row r="6" spans="1:27" ht="15.75" thickBot="1" x14ac:dyDescent="0.3"/>
    <row r="7" spans="1:27" ht="16.5" thickBot="1" x14ac:dyDescent="0.3">
      <c r="B7" s="355" t="s">
        <v>0</v>
      </c>
      <c r="C7" s="356"/>
      <c r="J7" s="108" t="s">
        <v>180</v>
      </c>
    </row>
    <row r="8" spans="1:27" ht="15.75" x14ac:dyDescent="0.25">
      <c r="J8" s="109"/>
    </row>
    <row r="9" spans="1:27" x14ac:dyDescent="0.25">
      <c r="A9" s="331" t="s">
        <v>1</v>
      </c>
      <c r="B9" s="331"/>
      <c r="C9" s="331"/>
      <c r="D9" s="331"/>
      <c r="E9" s="331"/>
      <c r="F9" s="331"/>
      <c r="G9" s="331"/>
      <c r="H9" s="331"/>
      <c r="I9" s="331"/>
      <c r="J9" s="331"/>
      <c r="K9" s="331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</row>
    <row r="10" spans="1:27" x14ac:dyDescent="0.25">
      <c r="A10" s="331" t="s">
        <v>2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1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</row>
    <row r="11" spans="1:27" x14ac:dyDescent="0.25">
      <c r="A11" s="331" t="s">
        <v>151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</row>
    <row r="12" spans="1:27" x14ac:dyDescent="0.25">
      <c r="A12" s="357" t="s">
        <v>137</v>
      </c>
      <c r="B12" s="357"/>
      <c r="C12" s="357"/>
      <c r="D12" s="357"/>
      <c r="E12" s="357"/>
      <c r="F12" s="357"/>
      <c r="G12" s="357"/>
      <c r="H12" s="357"/>
      <c r="I12" s="357"/>
      <c r="J12" s="357"/>
      <c r="K12" s="357"/>
    </row>
    <row r="14" spans="1:27" ht="15" customHeight="1" x14ac:dyDescent="0.25">
      <c r="A14" s="350" t="s">
        <v>198</v>
      </c>
      <c r="B14" s="350"/>
      <c r="C14" s="350"/>
      <c r="D14" s="350"/>
      <c r="E14" s="350"/>
      <c r="F14" s="350"/>
      <c r="G14" s="350"/>
      <c r="H14" s="350"/>
      <c r="I14" s="350"/>
      <c r="J14" s="350"/>
      <c r="K14" s="350"/>
      <c r="L14" s="47"/>
      <c r="M14" s="48"/>
    </row>
    <row r="15" spans="1:27" ht="9" customHeight="1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27" x14ac:dyDescent="0.25">
      <c r="A16" s="351" t="s">
        <v>152</v>
      </c>
      <c r="B16" s="348" t="s">
        <v>84</v>
      </c>
      <c r="C16" s="348"/>
      <c r="D16" s="354" t="s">
        <v>85</v>
      </c>
      <c r="E16" s="354"/>
      <c r="F16" s="354" t="s">
        <v>86</v>
      </c>
      <c r="G16" s="354"/>
      <c r="H16" s="348" t="s">
        <v>87</v>
      </c>
      <c r="I16" s="348"/>
      <c r="J16" s="354" t="s">
        <v>119</v>
      </c>
      <c r="K16" s="354"/>
    </row>
    <row r="17" spans="1:13" x14ac:dyDescent="0.25">
      <c r="A17" s="352"/>
      <c r="B17" s="49" t="s">
        <v>153</v>
      </c>
      <c r="C17" s="248" t="s">
        <v>90</v>
      </c>
      <c r="D17" s="49" t="s">
        <v>153</v>
      </c>
      <c r="E17" s="248" t="s">
        <v>90</v>
      </c>
      <c r="F17" s="49" t="s">
        <v>153</v>
      </c>
      <c r="G17" s="248" t="s">
        <v>90</v>
      </c>
      <c r="H17" s="49" t="s">
        <v>153</v>
      </c>
      <c r="I17" s="248" t="s">
        <v>90</v>
      </c>
      <c r="J17" s="49" t="s">
        <v>153</v>
      </c>
      <c r="K17" s="248" t="s">
        <v>90</v>
      </c>
      <c r="L17" s="50"/>
      <c r="M17" s="50"/>
    </row>
    <row r="18" spans="1:13" x14ac:dyDescent="0.25">
      <c r="A18" s="51" t="s">
        <v>66</v>
      </c>
      <c r="B18" s="52">
        <v>3985581.27</v>
      </c>
      <c r="C18" s="52">
        <v>3830190.31</v>
      </c>
      <c r="D18" s="52"/>
      <c r="E18" s="53"/>
      <c r="F18" s="52"/>
      <c r="G18" s="53"/>
      <c r="H18" s="52"/>
      <c r="I18" s="52"/>
      <c r="J18" s="54">
        <f t="shared" ref="J18:K20" si="0">+B18+D18+F18+H18</f>
        <v>3985581.27</v>
      </c>
      <c r="K18" s="54">
        <f t="shared" si="0"/>
        <v>3830190.31</v>
      </c>
      <c r="L18" s="55"/>
      <c r="M18" s="55"/>
    </row>
    <row r="19" spans="1:13" x14ac:dyDescent="0.25">
      <c r="A19" s="51" t="s">
        <v>154</v>
      </c>
      <c r="B19" s="14">
        <v>1165344.25</v>
      </c>
      <c r="C19" s="14">
        <v>0</v>
      </c>
      <c r="D19" s="14"/>
      <c r="E19" s="53"/>
      <c r="F19" s="14"/>
      <c r="G19" s="53"/>
      <c r="H19" s="14"/>
      <c r="I19" s="52"/>
      <c r="J19" s="54">
        <f t="shared" si="0"/>
        <v>1165344.25</v>
      </c>
      <c r="K19" s="54">
        <f t="shared" si="0"/>
        <v>0</v>
      </c>
      <c r="L19" s="55"/>
      <c r="M19" s="55"/>
    </row>
    <row r="20" spans="1:13" ht="15.75" x14ac:dyDescent="0.3">
      <c r="A20" s="51" t="s">
        <v>91</v>
      </c>
      <c r="B20" s="14">
        <v>0</v>
      </c>
      <c r="C20" s="56">
        <v>0</v>
      </c>
      <c r="D20" s="14"/>
      <c r="E20" s="12"/>
      <c r="F20" s="14"/>
      <c r="G20" s="56"/>
      <c r="H20" s="14"/>
      <c r="I20" s="52"/>
      <c r="J20" s="54">
        <f t="shared" si="0"/>
        <v>0</v>
      </c>
      <c r="K20" s="54">
        <f t="shared" si="0"/>
        <v>0</v>
      </c>
      <c r="L20" s="55"/>
      <c r="M20" s="55"/>
    </row>
    <row r="21" spans="1:13" x14ac:dyDescent="0.25">
      <c r="A21" s="51" t="s">
        <v>92</v>
      </c>
      <c r="B21" s="20">
        <f t="shared" ref="B21:K21" si="1">SUM(B18:B20)</f>
        <v>5150925.5199999996</v>
      </c>
      <c r="C21" s="20">
        <f t="shared" si="1"/>
        <v>3830190.31</v>
      </c>
      <c r="D21" s="20">
        <f t="shared" si="1"/>
        <v>0</v>
      </c>
      <c r="E21" s="20">
        <f t="shared" si="1"/>
        <v>0</v>
      </c>
      <c r="F21" s="20">
        <f t="shared" si="1"/>
        <v>0</v>
      </c>
      <c r="G21" s="20">
        <f t="shared" si="1"/>
        <v>0</v>
      </c>
      <c r="H21" s="20">
        <f t="shared" si="1"/>
        <v>0</v>
      </c>
      <c r="I21" s="20">
        <f t="shared" si="1"/>
        <v>0</v>
      </c>
      <c r="J21" s="57">
        <f t="shared" si="1"/>
        <v>5150925.5199999996</v>
      </c>
      <c r="K21" s="57">
        <f t="shared" si="1"/>
        <v>3830190.31</v>
      </c>
      <c r="L21" s="58"/>
      <c r="M21" s="55"/>
    </row>
    <row r="22" spans="1:13" x14ac:dyDescent="0.25">
      <c r="A22" s="19"/>
      <c r="B22" s="59"/>
      <c r="C22" s="60"/>
      <c r="D22" s="60"/>
      <c r="E22" s="60"/>
      <c r="F22" s="60"/>
      <c r="G22" s="60"/>
      <c r="H22" s="60"/>
      <c r="I22" s="60"/>
      <c r="J22" s="61"/>
      <c r="K22" s="60"/>
      <c r="L22" s="62"/>
      <c r="M22" s="110"/>
    </row>
    <row r="23" spans="1:13" ht="15" hidden="1" customHeight="1" x14ac:dyDescent="0.25">
      <c r="A23" s="350" t="s">
        <v>199</v>
      </c>
      <c r="B23" s="350"/>
      <c r="C23" s="350"/>
      <c r="D23" s="350"/>
      <c r="E23" s="350"/>
      <c r="F23" s="350"/>
      <c r="G23" s="350"/>
      <c r="H23" s="350"/>
      <c r="I23" s="350"/>
      <c r="J23" s="350"/>
      <c r="K23" s="350"/>
      <c r="L23" s="63"/>
      <c r="M23" s="249"/>
    </row>
    <row r="24" spans="1:13" ht="15" hidden="1" customHeight="1" x14ac:dyDescent="0.25">
      <c r="A24" s="67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3"/>
      <c r="M24" s="249"/>
    </row>
    <row r="25" spans="1:13" ht="15" hidden="1" customHeight="1" x14ac:dyDescent="0.25">
      <c r="A25" s="351" t="s">
        <v>152</v>
      </c>
      <c r="B25" s="353" t="s">
        <v>93</v>
      </c>
      <c r="C25" s="353"/>
      <c r="D25" s="349" t="s">
        <v>94</v>
      </c>
      <c r="E25" s="349"/>
      <c r="F25" s="349" t="s">
        <v>63</v>
      </c>
      <c r="G25" s="349"/>
      <c r="H25" s="353" t="s">
        <v>64</v>
      </c>
      <c r="I25" s="353"/>
      <c r="J25" s="349" t="s">
        <v>181</v>
      </c>
      <c r="K25" s="349"/>
      <c r="L25" s="349" t="s">
        <v>177</v>
      </c>
      <c r="M25" s="349"/>
    </row>
    <row r="26" spans="1:13" ht="15" hidden="1" customHeight="1" x14ac:dyDescent="0.25">
      <c r="A26" s="352"/>
      <c r="B26" s="49" t="s">
        <v>153</v>
      </c>
      <c r="C26" s="248" t="s">
        <v>90</v>
      </c>
      <c r="D26" s="49" t="s">
        <v>153</v>
      </c>
      <c r="E26" s="248" t="s">
        <v>90</v>
      </c>
      <c r="F26" s="49" t="s">
        <v>153</v>
      </c>
      <c r="G26" s="248" t="s">
        <v>90</v>
      </c>
      <c r="H26" s="49" t="s">
        <v>153</v>
      </c>
      <c r="I26" s="248" t="s">
        <v>90</v>
      </c>
      <c r="J26" s="49" t="s">
        <v>153</v>
      </c>
      <c r="K26" s="248" t="s">
        <v>90</v>
      </c>
      <c r="L26" s="49" t="s">
        <v>153</v>
      </c>
      <c r="M26" s="248" t="s">
        <v>90</v>
      </c>
    </row>
    <row r="27" spans="1:13" ht="15" hidden="1" customHeight="1" x14ac:dyDescent="0.25">
      <c r="A27" s="51" t="s">
        <v>66</v>
      </c>
      <c r="B27" s="53"/>
      <c r="C27" s="53"/>
      <c r="D27" s="52"/>
      <c r="E27" s="53"/>
      <c r="F27" s="52"/>
      <c r="G27" s="14"/>
      <c r="H27" s="52"/>
      <c r="I27" s="53"/>
      <c r="J27" s="54">
        <f>+B27+D27+F27+H27</f>
        <v>0</v>
      </c>
      <c r="K27" s="54">
        <f>+C27+E27+G27+I27</f>
        <v>0</v>
      </c>
      <c r="L27" s="54">
        <f>+J27+J18</f>
        <v>3985581.27</v>
      </c>
      <c r="M27" s="54">
        <f>+K27+K18</f>
        <v>3830190.31</v>
      </c>
    </row>
    <row r="28" spans="1:13" ht="15" hidden="1" customHeight="1" x14ac:dyDescent="0.25">
      <c r="A28" s="51" t="s">
        <v>154</v>
      </c>
      <c r="B28" s="14"/>
      <c r="C28" s="14"/>
      <c r="D28" s="14"/>
      <c r="E28" s="14"/>
      <c r="F28" s="14"/>
      <c r="G28" s="14"/>
      <c r="H28" s="14"/>
      <c r="I28" s="52"/>
      <c r="J28" s="54">
        <f>+B28+D28+F28+H28</f>
        <v>0</v>
      </c>
      <c r="K28" s="54">
        <f>+C28+E28+G28+I28</f>
        <v>0</v>
      </c>
      <c r="L28" s="54">
        <f>+J28+J19</f>
        <v>1165344.25</v>
      </c>
      <c r="M28" s="54">
        <f>+K28+K19</f>
        <v>0</v>
      </c>
    </row>
    <row r="29" spans="1:13" ht="15" hidden="1" customHeight="1" x14ac:dyDescent="0.25">
      <c r="A29" s="51" t="s">
        <v>92</v>
      </c>
      <c r="B29" s="20">
        <f t="shared" ref="B29:K29" si="2">SUM(B27:B28)</f>
        <v>0</v>
      </c>
      <c r="C29" s="20">
        <f t="shared" si="2"/>
        <v>0</v>
      </c>
      <c r="D29" s="20">
        <f t="shared" si="2"/>
        <v>0</v>
      </c>
      <c r="E29" s="20">
        <f t="shared" si="2"/>
        <v>0</v>
      </c>
      <c r="F29" s="20">
        <f t="shared" si="2"/>
        <v>0</v>
      </c>
      <c r="G29" s="20">
        <f t="shared" si="2"/>
        <v>0</v>
      </c>
      <c r="H29" s="20">
        <f t="shared" si="2"/>
        <v>0</v>
      </c>
      <c r="I29" s="20">
        <f t="shared" si="2"/>
        <v>0</v>
      </c>
      <c r="J29" s="57">
        <f t="shared" si="2"/>
        <v>0</v>
      </c>
      <c r="K29" s="57">
        <f t="shared" si="2"/>
        <v>0</v>
      </c>
      <c r="L29" s="57">
        <f>SUM(L27:L28)</f>
        <v>5150925.5199999996</v>
      </c>
      <c r="M29" s="57">
        <f>SUM(M27:M28)</f>
        <v>3830190.31</v>
      </c>
    </row>
    <row r="30" spans="1:13" ht="15" hidden="1" customHeight="1" x14ac:dyDescent="0.25">
      <c r="A30" s="64"/>
      <c r="B30" s="65"/>
      <c r="C30" s="65"/>
      <c r="D30" s="65"/>
      <c r="E30" s="65"/>
      <c r="F30" s="65"/>
      <c r="G30" s="65"/>
      <c r="H30" s="65"/>
      <c r="I30" s="65"/>
      <c r="J30" s="66"/>
      <c r="K30" s="66"/>
      <c r="L30" s="63"/>
      <c r="M30" s="249"/>
    </row>
    <row r="31" spans="1:13" ht="15" hidden="1" customHeight="1" x14ac:dyDescent="0.25">
      <c r="A31" s="64"/>
      <c r="B31" s="65"/>
      <c r="C31" s="65"/>
      <c r="D31" s="65"/>
      <c r="E31" s="65"/>
      <c r="F31" s="65"/>
      <c r="G31" s="65"/>
      <c r="H31" s="65"/>
      <c r="I31" s="65"/>
      <c r="J31" s="66"/>
      <c r="K31" s="66"/>
      <c r="L31" s="63"/>
      <c r="M31" s="249"/>
    </row>
    <row r="32" spans="1:13" ht="15" hidden="1" customHeight="1" x14ac:dyDescent="0.25">
      <c r="A32" s="350" t="s">
        <v>200</v>
      </c>
      <c r="B32" s="350"/>
      <c r="C32" s="350"/>
      <c r="D32" s="350"/>
      <c r="E32" s="350"/>
      <c r="F32" s="350"/>
      <c r="G32" s="350"/>
      <c r="H32" s="350"/>
      <c r="I32" s="350"/>
      <c r="J32" s="350"/>
      <c r="K32" s="350"/>
      <c r="L32" s="63"/>
      <c r="M32" s="249"/>
    </row>
    <row r="33" spans="1:13" ht="9" hidden="1" customHeight="1" x14ac:dyDescent="0.25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3"/>
      <c r="M33" s="249"/>
    </row>
    <row r="34" spans="1:13" ht="15" hidden="1" customHeight="1" x14ac:dyDescent="0.25">
      <c r="A34" s="351" t="s">
        <v>152</v>
      </c>
      <c r="B34" s="353" t="s">
        <v>65</v>
      </c>
      <c r="C34" s="353"/>
      <c r="D34" s="349" t="s">
        <v>95</v>
      </c>
      <c r="E34" s="349"/>
      <c r="F34" s="349" t="s">
        <v>96</v>
      </c>
      <c r="G34" s="349"/>
      <c r="H34" s="353" t="s">
        <v>97</v>
      </c>
      <c r="I34" s="353"/>
      <c r="J34" s="349" t="s">
        <v>181</v>
      </c>
      <c r="K34" s="349"/>
      <c r="L34" s="349" t="s">
        <v>182</v>
      </c>
      <c r="M34" s="349"/>
    </row>
    <row r="35" spans="1:13" ht="15" hidden="1" customHeight="1" x14ac:dyDescent="0.25">
      <c r="A35" s="352"/>
      <c r="B35" s="49" t="s">
        <v>153</v>
      </c>
      <c r="C35" s="248" t="s">
        <v>90</v>
      </c>
      <c r="D35" s="49" t="s">
        <v>153</v>
      </c>
      <c r="E35" s="248" t="s">
        <v>90</v>
      </c>
      <c r="F35" s="49" t="s">
        <v>153</v>
      </c>
      <c r="G35" s="248" t="s">
        <v>90</v>
      </c>
      <c r="H35" s="49" t="s">
        <v>153</v>
      </c>
      <c r="I35" s="248" t="s">
        <v>90</v>
      </c>
      <c r="J35" s="49" t="s">
        <v>153</v>
      </c>
      <c r="K35" s="248" t="s">
        <v>90</v>
      </c>
      <c r="L35" s="49" t="s">
        <v>153</v>
      </c>
      <c r="M35" s="248" t="s">
        <v>90</v>
      </c>
    </row>
    <row r="36" spans="1:13" ht="15" hidden="1" customHeight="1" x14ac:dyDescent="0.25">
      <c r="A36" s="51" t="s">
        <v>66</v>
      </c>
      <c r="B36" s="53"/>
      <c r="C36" s="52"/>
      <c r="D36" s="53"/>
      <c r="E36" s="14"/>
      <c r="F36" s="53"/>
      <c r="G36" s="14"/>
      <c r="H36" s="53"/>
      <c r="I36" s="14"/>
      <c r="J36" s="54">
        <f>+B36+D36+F36+H36</f>
        <v>0</v>
      </c>
      <c r="K36" s="54">
        <f>+C36+E36+G36+I36</f>
        <v>0</v>
      </c>
      <c r="L36" s="54">
        <f>+J36+L27</f>
        <v>3985581.27</v>
      </c>
      <c r="M36" s="54">
        <f>+K36+M27</f>
        <v>3830190.31</v>
      </c>
    </row>
    <row r="37" spans="1:13" ht="15" hidden="1" customHeight="1" x14ac:dyDescent="0.25">
      <c r="A37" s="51" t="s">
        <v>154</v>
      </c>
      <c r="B37" s="14"/>
      <c r="C37" s="14"/>
      <c r="D37" s="14"/>
      <c r="E37" s="14"/>
      <c r="F37" s="14"/>
      <c r="G37" s="14"/>
      <c r="H37" s="14"/>
      <c r="I37" s="14"/>
      <c r="J37" s="54">
        <f>+B37+D37+F37+H37</f>
        <v>0</v>
      </c>
      <c r="K37" s="54">
        <f>+C37+E37+G37+I37</f>
        <v>0</v>
      </c>
      <c r="L37" s="54">
        <f>+J37+L28</f>
        <v>1165344.25</v>
      </c>
      <c r="M37" s="54">
        <f>+K37+M28</f>
        <v>0</v>
      </c>
    </row>
    <row r="38" spans="1:13" ht="15" hidden="1" customHeight="1" x14ac:dyDescent="0.25">
      <c r="A38" s="51" t="s">
        <v>92</v>
      </c>
      <c r="B38" s="20">
        <f t="shared" ref="B38:K38" si="3">SUM(B36:B37)</f>
        <v>0</v>
      </c>
      <c r="C38" s="20">
        <f t="shared" si="3"/>
        <v>0</v>
      </c>
      <c r="D38" s="20">
        <f t="shared" si="3"/>
        <v>0</v>
      </c>
      <c r="E38" s="20">
        <f t="shared" si="3"/>
        <v>0</v>
      </c>
      <c r="F38" s="20">
        <f t="shared" si="3"/>
        <v>0</v>
      </c>
      <c r="G38" s="20">
        <f t="shared" si="3"/>
        <v>0</v>
      </c>
      <c r="H38" s="20">
        <f t="shared" si="3"/>
        <v>0</v>
      </c>
      <c r="I38" s="20">
        <f t="shared" si="3"/>
        <v>0</v>
      </c>
      <c r="J38" s="57">
        <f t="shared" si="3"/>
        <v>0</v>
      </c>
      <c r="K38" s="57">
        <f t="shared" si="3"/>
        <v>0</v>
      </c>
      <c r="L38" s="57">
        <f>SUM(L36:L37)</f>
        <v>5150925.5199999996</v>
      </c>
      <c r="M38" s="57">
        <f>SUM(M36:M37)</f>
        <v>3830190.31</v>
      </c>
    </row>
    <row r="39" spans="1:13" ht="15" customHeight="1" x14ac:dyDescent="0.25">
      <c r="A39" s="68"/>
      <c r="B39" s="69"/>
      <c r="C39" s="69"/>
      <c r="D39" s="69"/>
      <c r="E39" s="69"/>
      <c r="F39" s="69"/>
      <c r="G39" s="69"/>
      <c r="H39" s="69"/>
      <c r="I39" s="69"/>
      <c r="J39" s="70"/>
      <c r="K39" s="70"/>
      <c r="L39" s="63"/>
      <c r="M39" s="249"/>
    </row>
    <row r="40" spans="1:13" ht="15" hidden="1" customHeight="1" x14ac:dyDescent="0.25">
      <c r="A40" s="71" t="s">
        <v>173</v>
      </c>
      <c r="B40" s="58"/>
      <c r="C40" s="55"/>
      <c r="D40" s="55"/>
      <c r="E40" s="55"/>
      <c r="F40" s="55"/>
      <c r="G40" s="55"/>
      <c r="H40" s="55"/>
      <c r="I40" s="55"/>
      <c r="J40" s="55"/>
      <c r="K40" s="55"/>
      <c r="L40" s="63"/>
      <c r="M40" s="249"/>
    </row>
    <row r="41" spans="1:13" ht="15" hidden="1" customHeight="1" x14ac:dyDescent="0.25">
      <c r="A41" s="346" t="s">
        <v>83</v>
      </c>
      <c r="B41" s="348" t="s">
        <v>174</v>
      </c>
      <c r="C41" s="348"/>
      <c r="D41" s="55"/>
      <c r="E41" s="55"/>
      <c r="F41" s="55"/>
      <c r="G41" s="55"/>
      <c r="H41" s="55"/>
      <c r="I41" s="55"/>
      <c r="J41" s="55"/>
      <c r="K41" s="55"/>
      <c r="L41" s="63"/>
      <c r="M41" s="249"/>
    </row>
    <row r="42" spans="1:13" ht="15" hidden="1" customHeight="1" x14ac:dyDescent="0.25">
      <c r="A42" s="347"/>
      <c r="B42" s="49" t="s">
        <v>89</v>
      </c>
      <c r="C42" s="248" t="s">
        <v>90</v>
      </c>
      <c r="D42" s="55"/>
      <c r="E42" s="55"/>
      <c r="F42" s="55"/>
      <c r="G42" s="55"/>
      <c r="H42" s="55"/>
      <c r="I42" s="55"/>
      <c r="J42" s="55"/>
      <c r="K42" s="55"/>
      <c r="L42" s="63"/>
      <c r="M42" s="249"/>
    </row>
    <row r="43" spans="1:13" ht="15" hidden="1" customHeight="1" x14ac:dyDescent="0.25">
      <c r="A43" s="72" t="s">
        <v>66</v>
      </c>
      <c r="B43" s="73">
        <f>+J18+J27+J36</f>
        <v>3985581.27</v>
      </c>
      <c r="C43" s="73">
        <f>+K18+K27+K36</f>
        <v>3830190.31</v>
      </c>
      <c r="D43" s="55"/>
      <c r="E43" s="55"/>
      <c r="F43" s="55"/>
      <c r="G43" s="55"/>
      <c r="H43" s="55"/>
      <c r="I43" s="55"/>
      <c r="J43" s="55"/>
      <c r="K43" s="55"/>
      <c r="L43" s="63"/>
      <c r="M43" s="249"/>
    </row>
    <row r="44" spans="1:13" ht="15" hidden="1" customHeight="1" x14ac:dyDescent="0.25">
      <c r="A44" s="51" t="s">
        <v>154</v>
      </c>
      <c r="B44" s="73">
        <f>+J19+J28+J37</f>
        <v>1165344.25</v>
      </c>
      <c r="C44" s="73">
        <f>+K19+K28+K37</f>
        <v>0</v>
      </c>
      <c r="D44" s="55"/>
      <c r="E44" s="55"/>
      <c r="F44" s="55"/>
      <c r="G44" s="55"/>
      <c r="H44" s="55"/>
      <c r="I44" s="55"/>
      <c r="J44" s="55"/>
      <c r="K44" s="55"/>
      <c r="L44" s="63"/>
      <c r="M44" s="249"/>
    </row>
    <row r="45" spans="1:13" ht="15" hidden="1" customHeight="1" thickBot="1" x14ac:dyDescent="0.3">
      <c r="A45" s="72" t="s">
        <v>92</v>
      </c>
      <c r="B45" s="136">
        <f>SUM(B43:B44)</f>
        <v>5150925.5199999996</v>
      </c>
      <c r="C45" s="137">
        <f>SUM(C43:C44)</f>
        <v>3830190.31</v>
      </c>
      <c r="D45" s="55"/>
      <c r="E45" s="55"/>
      <c r="F45" s="55"/>
      <c r="G45" s="55"/>
      <c r="H45" s="55"/>
      <c r="I45" s="55"/>
      <c r="J45" s="55"/>
      <c r="K45" s="55"/>
      <c r="L45" s="63"/>
      <c r="M45" s="249"/>
    </row>
    <row r="46" spans="1:13" x14ac:dyDescent="0.25">
      <c r="D46" s="55"/>
      <c r="E46" s="55"/>
      <c r="F46" s="55"/>
      <c r="G46" s="55"/>
      <c r="H46" s="55"/>
      <c r="I46" s="55"/>
      <c r="J46" s="55"/>
      <c r="K46" s="55"/>
      <c r="L46" s="63"/>
      <c r="M46" s="249"/>
    </row>
    <row r="62" spans="1:11" x14ac:dyDescent="0.25">
      <c r="A62" s="39" t="s">
        <v>53</v>
      </c>
      <c r="C62" s="105" t="s">
        <v>79</v>
      </c>
      <c r="D62" s="105"/>
      <c r="E62" s="105"/>
      <c r="F62" s="22" t="s">
        <v>76</v>
      </c>
      <c r="H62" t="s">
        <v>59</v>
      </c>
    </row>
    <row r="63" spans="1:11" x14ac:dyDescent="0.25">
      <c r="C63" s="306" t="s">
        <v>77</v>
      </c>
      <c r="D63" s="306"/>
      <c r="E63" s="306"/>
      <c r="F63" s="22"/>
      <c r="G63" s="22"/>
      <c r="H63" s="22" t="s">
        <v>149</v>
      </c>
      <c r="I63" s="22"/>
      <c r="J63" s="22"/>
      <c r="K63" s="22"/>
    </row>
    <row r="64" spans="1:11" x14ac:dyDescent="0.25">
      <c r="C64" s="306" t="s">
        <v>98</v>
      </c>
      <c r="D64" s="306"/>
      <c r="E64" s="306"/>
      <c r="F64" s="22"/>
      <c r="G64" s="22"/>
      <c r="H64" s="22" t="s">
        <v>150</v>
      </c>
      <c r="I64" s="22"/>
      <c r="J64" s="22"/>
      <c r="K64" s="22"/>
    </row>
    <row r="65" spans="1:9" x14ac:dyDescent="0.25">
      <c r="A65" s="39" t="s">
        <v>58</v>
      </c>
      <c r="C65" s="22" t="s">
        <v>195</v>
      </c>
      <c r="G65" s="41"/>
      <c r="H65" s="41"/>
      <c r="I65" s="41"/>
    </row>
  </sheetData>
  <mergeCells count="32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63:E63"/>
    <mergeCell ref="C64:E64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54" workbookViewId="0">
      <selection activeCell="B191" sqref="B191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46"/>
    </row>
    <row r="6" spans="1:27" ht="15.75" thickBot="1" x14ac:dyDescent="0.3"/>
    <row r="7" spans="1:27" ht="16.5" thickBot="1" x14ac:dyDescent="0.3">
      <c r="B7" s="355" t="s">
        <v>0</v>
      </c>
      <c r="C7" s="356"/>
      <c r="J7" s="108" t="s">
        <v>180</v>
      </c>
    </row>
    <row r="8" spans="1:27" ht="15.75" x14ac:dyDescent="0.25">
      <c r="J8" s="109"/>
    </row>
    <row r="9" spans="1:27" x14ac:dyDescent="0.25">
      <c r="A9" s="331" t="s">
        <v>1</v>
      </c>
      <c r="B9" s="331"/>
      <c r="C9" s="331"/>
      <c r="D9" s="331"/>
      <c r="E9" s="331"/>
      <c r="F9" s="331"/>
      <c r="G9" s="331"/>
      <c r="H9" s="331"/>
      <c r="I9" s="331"/>
      <c r="J9" s="331"/>
      <c r="K9" s="331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</row>
    <row r="10" spans="1:27" x14ac:dyDescent="0.25">
      <c r="A10" s="331" t="s">
        <v>2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1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</row>
    <row r="11" spans="1:27" x14ac:dyDescent="0.25">
      <c r="A11" s="331" t="s">
        <v>151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</row>
    <row r="12" spans="1:27" x14ac:dyDescent="0.25">
      <c r="A12" s="357" t="s">
        <v>137</v>
      </c>
      <c r="B12" s="357"/>
      <c r="C12" s="357"/>
      <c r="D12" s="357"/>
      <c r="E12" s="357"/>
      <c r="F12" s="357"/>
      <c r="G12" s="357"/>
      <c r="H12" s="357"/>
      <c r="I12" s="357"/>
      <c r="J12" s="357"/>
      <c r="K12" s="357"/>
    </row>
    <row r="14" spans="1:27" ht="15" customHeight="1" x14ac:dyDescent="0.25">
      <c r="A14" s="350" t="s">
        <v>198</v>
      </c>
      <c r="B14" s="350"/>
      <c r="C14" s="350"/>
      <c r="D14" s="350"/>
      <c r="E14" s="350"/>
      <c r="F14" s="350"/>
      <c r="G14" s="350"/>
      <c r="H14" s="350"/>
      <c r="I14" s="350"/>
      <c r="J14" s="350"/>
      <c r="K14" s="350"/>
      <c r="L14" s="47"/>
      <c r="M14" s="48"/>
    </row>
    <row r="15" spans="1:27" ht="9" customHeight="1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27" x14ac:dyDescent="0.25">
      <c r="A16" s="351" t="s">
        <v>152</v>
      </c>
      <c r="B16" s="348" t="s">
        <v>84</v>
      </c>
      <c r="C16" s="348"/>
      <c r="D16" s="354" t="s">
        <v>85</v>
      </c>
      <c r="E16" s="354"/>
      <c r="F16" s="354" t="s">
        <v>86</v>
      </c>
      <c r="G16" s="354"/>
      <c r="H16" s="348" t="s">
        <v>87</v>
      </c>
      <c r="I16" s="348"/>
      <c r="J16" s="354" t="s">
        <v>119</v>
      </c>
      <c r="K16" s="354"/>
    </row>
    <row r="17" spans="1:13" x14ac:dyDescent="0.25">
      <c r="A17" s="352"/>
      <c r="B17" s="49" t="s">
        <v>153</v>
      </c>
      <c r="C17" s="269" t="s">
        <v>90</v>
      </c>
      <c r="D17" s="49" t="s">
        <v>153</v>
      </c>
      <c r="E17" s="269" t="s">
        <v>90</v>
      </c>
      <c r="F17" s="49" t="s">
        <v>153</v>
      </c>
      <c r="G17" s="269" t="s">
        <v>90</v>
      </c>
      <c r="H17" s="49" t="s">
        <v>153</v>
      </c>
      <c r="I17" s="269" t="s">
        <v>90</v>
      </c>
      <c r="J17" s="49" t="s">
        <v>153</v>
      </c>
      <c r="K17" s="269" t="s">
        <v>90</v>
      </c>
      <c r="L17" s="50"/>
      <c r="M17" s="50"/>
    </row>
    <row r="18" spans="1:13" x14ac:dyDescent="0.25">
      <c r="A18" s="51" t="s">
        <v>66</v>
      </c>
      <c r="B18" s="52">
        <v>3985581.27</v>
      </c>
      <c r="C18" s="52">
        <v>3830190.31</v>
      </c>
      <c r="D18" s="52">
        <v>3985581.27</v>
      </c>
      <c r="E18" s="53">
        <v>3893734.48</v>
      </c>
      <c r="F18" s="52"/>
      <c r="G18" s="53"/>
      <c r="H18" s="52"/>
      <c r="I18" s="52"/>
      <c r="J18" s="54">
        <f t="shared" ref="J18:K20" si="0">+B18+D18+F18+H18</f>
        <v>7971162.54</v>
      </c>
      <c r="K18" s="54">
        <f t="shared" si="0"/>
        <v>7723924.79</v>
      </c>
      <c r="L18" s="55"/>
      <c r="M18" s="55"/>
    </row>
    <row r="19" spans="1:13" x14ac:dyDescent="0.25">
      <c r="A19" s="51" t="s">
        <v>154</v>
      </c>
      <c r="B19" s="14">
        <v>1165344.25</v>
      </c>
      <c r="C19" s="14">
        <v>0</v>
      </c>
      <c r="D19" s="14">
        <v>3598165.57</v>
      </c>
      <c r="E19" s="53">
        <v>136886.92000000001</v>
      </c>
      <c r="F19" s="14"/>
      <c r="G19" s="53"/>
      <c r="H19" s="14"/>
      <c r="I19" s="52"/>
      <c r="J19" s="54">
        <f t="shared" si="0"/>
        <v>4763509.82</v>
      </c>
      <c r="K19" s="54">
        <f t="shared" si="0"/>
        <v>136886.92000000001</v>
      </c>
      <c r="L19" s="55"/>
      <c r="M19" s="55"/>
    </row>
    <row r="20" spans="1:13" ht="15.75" x14ac:dyDescent="0.3">
      <c r="A20" s="51" t="s">
        <v>91</v>
      </c>
      <c r="B20" s="14">
        <v>0</v>
      </c>
      <c r="C20" s="56">
        <v>0</v>
      </c>
      <c r="D20" s="14">
        <v>0</v>
      </c>
      <c r="E20" s="12">
        <v>0</v>
      </c>
      <c r="F20" s="14"/>
      <c r="G20" s="56"/>
      <c r="H20" s="14"/>
      <c r="I20" s="52"/>
      <c r="J20" s="54">
        <f t="shared" si="0"/>
        <v>0</v>
      </c>
      <c r="K20" s="54">
        <f t="shared" si="0"/>
        <v>0</v>
      </c>
      <c r="L20" s="55"/>
      <c r="M20" s="55"/>
    </row>
    <row r="21" spans="1:13" x14ac:dyDescent="0.25">
      <c r="A21" s="51" t="s">
        <v>92</v>
      </c>
      <c r="B21" s="20">
        <f t="shared" ref="B21:K21" si="1">SUM(B18:B20)</f>
        <v>5150925.5199999996</v>
      </c>
      <c r="C21" s="20">
        <f t="shared" si="1"/>
        <v>3830190.31</v>
      </c>
      <c r="D21" s="20">
        <f t="shared" si="1"/>
        <v>7583746.8399999999</v>
      </c>
      <c r="E21" s="20">
        <f t="shared" si="1"/>
        <v>4030621.4</v>
      </c>
      <c r="F21" s="20">
        <f t="shared" si="1"/>
        <v>0</v>
      </c>
      <c r="G21" s="20">
        <f t="shared" si="1"/>
        <v>0</v>
      </c>
      <c r="H21" s="20">
        <f t="shared" si="1"/>
        <v>0</v>
      </c>
      <c r="I21" s="20">
        <f t="shared" si="1"/>
        <v>0</v>
      </c>
      <c r="J21" s="57">
        <f t="shared" si="1"/>
        <v>12734672.359999999</v>
      </c>
      <c r="K21" s="57">
        <f t="shared" si="1"/>
        <v>7860811.71</v>
      </c>
      <c r="L21" s="58"/>
      <c r="M21" s="55"/>
    </row>
    <row r="22" spans="1:13" x14ac:dyDescent="0.25">
      <c r="A22" s="19"/>
      <c r="B22" s="59"/>
      <c r="C22" s="60"/>
      <c r="D22" s="60"/>
      <c r="E22" s="60"/>
      <c r="F22" s="60"/>
      <c r="G22" s="60"/>
      <c r="H22" s="60"/>
      <c r="I22" s="60"/>
      <c r="J22" s="61"/>
      <c r="K22" s="60"/>
      <c r="L22" s="62"/>
      <c r="M22" s="110"/>
    </row>
    <row r="23" spans="1:13" ht="15" hidden="1" customHeight="1" x14ac:dyDescent="0.25">
      <c r="A23" s="350" t="s">
        <v>199</v>
      </c>
      <c r="B23" s="350"/>
      <c r="C23" s="350"/>
      <c r="D23" s="350"/>
      <c r="E23" s="350"/>
      <c r="F23" s="350"/>
      <c r="G23" s="350"/>
      <c r="H23" s="350"/>
      <c r="I23" s="350"/>
      <c r="J23" s="350"/>
      <c r="K23" s="350"/>
      <c r="L23" s="63"/>
      <c r="M23" s="270"/>
    </row>
    <row r="24" spans="1:13" ht="15" hidden="1" customHeight="1" x14ac:dyDescent="0.25">
      <c r="A24" s="67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3"/>
      <c r="M24" s="270"/>
    </row>
    <row r="25" spans="1:13" ht="15" hidden="1" customHeight="1" x14ac:dyDescent="0.25">
      <c r="A25" s="351" t="s">
        <v>152</v>
      </c>
      <c r="B25" s="353" t="s">
        <v>93</v>
      </c>
      <c r="C25" s="353"/>
      <c r="D25" s="349" t="s">
        <v>94</v>
      </c>
      <c r="E25" s="349"/>
      <c r="F25" s="349" t="s">
        <v>63</v>
      </c>
      <c r="G25" s="349"/>
      <c r="H25" s="353" t="s">
        <v>64</v>
      </c>
      <c r="I25" s="353"/>
      <c r="J25" s="349" t="s">
        <v>181</v>
      </c>
      <c r="K25" s="349"/>
      <c r="L25" s="349" t="s">
        <v>177</v>
      </c>
      <c r="M25" s="349"/>
    </row>
    <row r="26" spans="1:13" ht="15" hidden="1" customHeight="1" x14ac:dyDescent="0.25">
      <c r="A26" s="352"/>
      <c r="B26" s="49" t="s">
        <v>153</v>
      </c>
      <c r="C26" s="269" t="s">
        <v>90</v>
      </c>
      <c r="D26" s="49" t="s">
        <v>153</v>
      </c>
      <c r="E26" s="269" t="s">
        <v>90</v>
      </c>
      <c r="F26" s="49" t="s">
        <v>153</v>
      </c>
      <c r="G26" s="269" t="s">
        <v>90</v>
      </c>
      <c r="H26" s="49" t="s">
        <v>153</v>
      </c>
      <c r="I26" s="269" t="s">
        <v>90</v>
      </c>
      <c r="J26" s="49" t="s">
        <v>153</v>
      </c>
      <c r="K26" s="269" t="s">
        <v>90</v>
      </c>
      <c r="L26" s="49" t="s">
        <v>153</v>
      </c>
      <c r="M26" s="269" t="s">
        <v>90</v>
      </c>
    </row>
    <row r="27" spans="1:13" ht="15" hidden="1" customHeight="1" x14ac:dyDescent="0.25">
      <c r="A27" s="51" t="s">
        <v>66</v>
      </c>
      <c r="B27" s="53"/>
      <c r="C27" s="53"/>
      <c r="D27" s="52"/>
      <c r="E27" s="53"/>
      <c r="F27" s="52"/>
      <c r="G27" s="14"/>
      <c r="H27" s="52"/>
      <c r="I27" s="53"/>
      <c r="J27" s="54">
        <f>+B27+D27+F27+H27</f>
        <v>0</v>
      </c>
      <c r="K27" s="54">
        <f>+C27+E27+G27+I27</f>
        <v>0</v>
      </c>
      <c r="L27" s="54">
        <f>+J27+J18</f>
        <v>7971162.54</v>
      </c>
      <c r="M27" s="54">
        <f>+K27+K18</f>
        <v>7723924.79</v>
      </c>
    </row>
    <row r="28" spans="1:13" ht="15" hidden="1" customHeight="1" x14ac:dyDescent="0.25">
      <c r="A28" s="51" t="s">
        <v>154</v>
      </c>
      <c r="B28" s="14"/>
      <c r="C28" s="14"/>
      <c r="D28" s="14"/>
      <c r="E28" s="14"/>
      <c r="F28" s="14"/>
      <c r="G28" s="14"/>
      <c r="H28" s="14"/>
      <c r="I28" s="52"/>
      <c r="J28" s="54">
        <f>+B28+D28+F28+H28</f>
        <v>0</v>
      </c>
      <c r="K28" s="54">
        <f>+C28+E28+G28+I28</f>
        <v>0</v>
      </c>
      <c r="L28" s="54">
        <f>+J28+J19</f>
        <v>4763509.82</v>
      </c>
      <c r="M28" s="54">
        <f>+K28+K19</f>
        <v>136886.92000000001</v>
      </c>
    </row>
    <row r="29" spans="1:13" ht="15" hidden="1" customHeight="1" x14ac:dyDescent="0.25">
      <c r="A29" s="51" t="s">
        <v>92</v>
      </c>
      <c r="B29" s="20">
        <f t="shared" ref="B29:K29" si="2">SUM(B27:B28)</f>
        <v>0</v>
      </c>
      <c r="C29" s="20">
        <f t="shared" si="2"/>
        <v>0</v>
      </c>
      <c r="D29" s="20">
        <f t="shared" si="2"/>
        <v>0</v>
      </c>
      <c r="E29" s="20">
        <f t="shared" si="2"/>
        <v>0</v>
      </c>
      <c r="F29" s="20">
        <f t="shared" si="2"/>
        <v>0</v>
      </c>
      <c r="G29" s="20">
        <f t="shared" si="2"/>
        <v>0</v>
      </c>
      <c r="H29" s="20">
        <f t="shared" si="2"/>
        <v>0</v>
      </c>
      <c r="I29" s="20">
        <f t="shared" si="2"/>
        <v>0</v>
      </c>
      <c r="J29" s="57">
        <f t="shared" si="2"/>
        <v>0</v>
      </c>
      <c r="K29" s="57">
        <f t="shared" si="2"/>
        <v>0</v>
      </c>
      <c r="L29" s="57">
        <f>SUM(L27:L28)</f>
        <v>12734672.359999999</v>
      </c>
      <c r="M29" s="57">
        <f>SUM(M27:M28)</f>
        <v>7860811.71</v>
      </c>
    </row>
    <row r="30" spans="1:13" ht="15" hidden="1" customHeight="1" x14ac:dyDescent="0.25">
      <c r="A30" s="64"/>
      <c r="B30" s="65"/>
      <c r="C30" s="65"/>
      <c r="D30" s="65"/>
      <c r="E30" s="65"/>
      <c r="F30" s="65"/>
      <c r="G30" s="65"/>
      <c r="H30" s="65"/>
      <c r="I30" s="65"/>
      <c r="J30" s="66"/>
      <c r="K30" s="66"/>
      <c r="L30" s="63"/>
      <c r="M30" s="270"/>
    </row>
    <row r="31" spans="1:13" ht="15" hidden="1" customHeight="1" x14ac:dyDescent="0.25">
      <c r="A31" s="64"/>
      <c r="B31" s="65"/>
      <c r="C31" s="65"/>
      <c r="D31" s="65"/>
      <c r="E31" s="65"/>
      <c r="F31" s="65"/>
      <c r="G31" s="65"/>
      <c r="H31" s="65"/>
      <c r="I31" s="65"/>
      <c r="J31" s="66"/>
      <c r="K31" s="66"/>
      <c r="L31" s="63"/>
      <c r="M31" s="270"/>
    </row>
    <row r="32" spans="1:13" ht="15" hidden="1" customHeight="1" x14ac:dyDescent="0.25">
      <c r="A32" s="350" t="s">
        <v>200</v>
      </c>
      <c r="B32" s="350"/>
      <c r="C32" s="350"/>
      <c r="D32" s="350"/>
      <c r="E32" s="350"/>
      <c r="F32" s="350"/>
      <c r="G32" s="350"/>
      <c r="H32" s="350"/>
      <c r="I32" s="350"/>
      <c r="J32" s="350"/>
      <c r="K32" s="350"/>
      <c r="L32" s="63"/>
      <c r="M32" s="270"/>
    </row>
    <row r="33" spans="1:13" ht="9" hidden="1" customHeight="1" x14ac:dyDescent="0.25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3"/>
      <c r="M33" s="270"/>
    </row>
    <row r="34" spans="1:13" ht="15" hidden="1" customHeight="1" x14ac:dyDescent="0.25">
      <c r="A34" s="351" t="s">
        <v>152</v>
      </c>
      <c r="B34" s="353" t="s">
        <v>65</v>
      </c>
      <c r="C34" s="353"/>
      <c r="D34" s="349" t="s">
        <v>95</v>
      </c>
      <c r="E34" s="349"/>
      <c r="F34" s="349" t="s">
        <v>96</v>
      </c>
      <c r="G34" s="349"/>
      <c r="H34" s="353" t="s">
        <v>97</v>
      </c>
      <c r="I34" s="353"/>
      <c r="J34" s="349" t="s">
        <v>181</v>
      </c>
      <c r="K34" s="349"/>
      <c r="L34" s="349" t="s">
        <v>182</v>
      </c>
      <c r="M34" s="349"/>
    </row>
    <row r="35" spans="1:13" ht="15" hidden="1" customHeight="1" x14ac:dyDescent="0.25">
      <c r="A35" s="352"/>
      <c r="B35" s="49" t="s">
        <v>153</v>
      </c>
      <c r="C35" s="269" t="s">
        <v>90</v>
      </c>
      <c r="D35" s="49" t="s">
        <v>153</v>
      </c>
      <c r="E35" s="269" t="s">
        <v>90</v>
      </c>
      <c r="F35" s="49" t="s">
        <v>153</v>
      </c>
      <c r="G35" s="269" t="s">
        <v>90</v>
      </c>
      <c r="H35" s="49" t="s">
        <v>153</v>
      </c>
      <c r="I35" s="269" t="s">
        <v>90</v>
      </c>
      <c r="J35" s="49" t="s">
        <v>153</v>
      </c>
      <c r="K35" s="269" t="s">
        <v>90</v>
      </c>
      <c r="L35" s="49" t="s">
        <v>153</v>
      </c>
      <c r="M35" s="269" t="s">
        <v>90</v>
      </c>
    </row>
    <row r="36" spans="1:13" ht="15" hidden="1" customHeight="1" x14ac:dyDescent="0.25">
      <c r="A36" s="51" t="s">
        <v>66</v>
      </c>
      <c r="B36" s="53"/>
      <c r="C36" s="52"/>
      <c r="D36" s="53"/>
      <c r="E36" s="14"/>
      <c r="F36" s="53"/>
      <c r="G36" s="14"/>
      <c r="H36" s="53"/>
      <c r="I36" s="14"/>
      <c r="J36" s="54">
        <f>+B36+D36+F36+H36</f>
        <v>0</v>
      </c>
      <c r="K36" s="54">
        <f>+C36+E36+G36+I36</f>
        <v>0</v>
      </c>
      <c r="L36" s="54">
        <f>+J36+L27</f>
        <v>7971162.54</v>
      </c>
      <c r="M36" s="54">
        <f>+K36+M27</f>
        <v>7723924.79</v>
      </c>
    </row>
    <row r="37" spans="1:13" ht="15" hidden="1" customHeight="1" x14ac:dyDescent="0.25">
      <c r="A37" s="51" t="s">
        <v>154</v>
      </c>
      <c r="B37" s="14"/>
      <c r="C37" s="14"/>
      <c r="D37" s="14"/>
      <c r="E37" s="14"/>
      <c r="F37" s="14"/>
      <c r="G37" s="14"/>
      <c r="H37" s="14"/>
      <c r="I37" s="14"/>
      <c r="J37" s="54">
        <f>+B37+D37+F37+H37</f>
        <v>0</v>
      </c>
      <c r="K37" s="54">
        <f>+C37+E37+G37+I37</f>
        <v>0</v>
      </c>
      <c r="L37" s="54">
        <f>+J37+L28</f>
        <v>4763509.82</v>
      </c>
      <c r="M37" s="54">
        <f>+K37+M28</f>
        <v>136886.92000000001</v>
      </c>
    </row>
    <row r="38" spans="1:13" ht="15" hidden="1" customHeight="1" x14ac:dyDescent="0.25">
      <c r="A38" s="51" t="s">
        <v>92</v>
      </c>
      <c r="B38" s="20">
        <f t="shared" ref="B38:K38" si="3">SUM(B36:B37)</f>
        <v>0</v>
      </c>
      <c r="C38" s="20">
        <f t="shared" si="3"/>
        <v>0</v>
      </c>
      <c r="D38" s="20">
        <f t="shared" si="3"/>
        <v>0</v>
      </c>
      <c r="E38" s="20">
        <f t="shared" si="3"/>
        <v>0</v>
      </c>
      <c r="F38" s="20">
        <f t="shared" si="3"/>
        <v>0</v>
      </c>
      <c r="G38" s="20">
        <f t="shared" si="3"/>
        <v>0</v>
      </c>
      <c r="H38" s="20">
        <f t="shared" si="3"/>
        <v>0</v>
      </c>
      <c r="I38" s="20">
        <f t="shared" si="3"/>
        <v>0</v>
      </c>
      <c r="J38" s="57">
        <f t="shared" si="3"/>
        <v>0</v>
      </c>
      <c r="K38" s="57">
        <f t="shared" si="3"/>
        <v>0</v>
      </c>
      <c r="L38" s="57">
        <f>SUM(L36:L37)</f>
        <v>12734672.359999999</v>
      </c>
      <c r="M38" s="57">
        <f>SUM(M36:M37)</f>
        <v>7860811.71</v>
      </c>
    </row>
    <row r="39" spans="1:13" ht="15" customHeight="1" x14ac:dyDescent="0.25">
      <c r="A39" s="68"/>
      <c r="B39" s="69"/>
      <c r="C39" s="69"/>
      <c r="D39" s="69"/>
      <c r="E39" s="69"/>
      <c r="F39" s="69"/>
      <c r="G39" s="69"/>
      <c r="H39" s="69"/>
      <c r="I39" s="69"/>
      <c r="J39" s="70"/>
      <c r="K39" s="70"/>
      <c r="L39" s="63"/>
      <c r="M39" s="270"/>
    </row>
    <row r="40" spans="1:13" ht="15" hidden="1" customHeight="1" x14ac:dyDescent="0.25">
      <c r="A40" s="71" t="s">
        <v>173</v>
      </c>
      <c r="B40" s="58"/>
      <c r="C40" s="55"/>
      <c r="D40" s="55"/>
      <c r="E40" s="55"/>
      <c r="F40" s="55"/>
      <c r="G40" s="55"/>
      <c r="H40" s="55"/>
      <c r="I40" s="55"/>
      <c r="J40" s="55"/>
      <c r="K40" s="55"/>
      <c r="L40" s="63"/>
      <c r="M40" s="270"/>
    </row>
    <row r="41" spans="1:13" ht="15" hidden="1" customHeight="1" x14ac:dyDescent="0.25">
      <c r="A41" s="346" t="s">
        <v>83</v>
      </c>
      <c r="B41" s="348" t="s">
        <v>174</v>
      </c>
      <c r="C41" s="348"/>
      <c r="D41" s="55"/>
      <c r="E41" s="55"/>
      <c r="F41" s="55"/>
      <c r="G41" s="55"/>
      <c r="H41" s="55"/>
      <c r="I41" s="55"/>
      <c r="J41" s="55"/>
      <c r="K41" s="55"/>
      <c r="L41" s="63"/>
      <c r="M41" s="270"/>
    </row>
    <row r="42" spans="1:13" ht="15" hidden="1" customHeight="1" x14ac:dyDescent="0.25">
      <c r="A42" s="347"/>
      <c r="B42" s="49" t="s">
        <v>89</v>
      </c>
      <c r="C42" s="269" t="s">
        <v>90</v>
      </c>
      <c r="D42" s="55"/>
      <c r="E42" s="55"/>
      <c r="F42" s="55"/>
      <c r="G42" s="55"/>
      <c r="H42" s="55"/>
      <c r="I42" s="55"/>
      <c r="J42" s="55"/>
      <c r="K42" s="55"/>
      <c r="L42" s="63"/>
      <c r="M42" s="270"/>
    </row>
    <row r="43" spans="1:13" ht="15" hidden="1" customHeight="1" x14ac:dyDescent="0.25">
      <c r="A43" s="72" t="s">
        <v>66</v>
      </c>
      <c r="B43" s="73">
        <f>+J18+J27+J36</f>
        <v>7971162.54</v>
      </c>
      <c r="C43" s="73">
        <f>+K18+K27+K36</f>
        <v>7723924.79</v>
      </c>
      <c r="D43" s="55"/>
      <c r="E43" s="55"/>
      <c r="F43" s="55"/>
      <c r="G43" s="55"/>
      <c r="H43" s="55"/>
      <c r="I43" s="55"/>
      <c r="J43" s="55"/>
      <c r="K43" s="55"/>
      <c r="L43" s="63"/>
      <c r="M43" s="270"/>
    </row>
    <row r="44" spans="1:13" ht="15" hidden="1" customHeight="1" x14ac:dyDescent="0.25">
      <c r="A44" s="51" t="s">
        <v>154</v>
      </c>
      <c r="B44" s="73">
        <f>+J19+J28+J37</f>
        <v>4763509.82</v>
      </c>
      <c r="C44" s="73">
        <f>+K19+K28+K37</f>
        <v>136886.92000000001</v>
      </c>
      <c r="D44" s="55"/>
      <c r="E44" s="55"/>
      <c r="F44" s="55"/>
      <c r="G44" s="55"/>
      <c r="H44" s="55"/>
      <c r="I44" s="55"/>
      <c r="J44" s="55"/>
      <c r="K44" s="55"/>
      <c r="L44" s="63"/>
      <c r="M44" s="270"/>
    </row>
    <row r="45" spans="1:13" ht="15" hidden="1" customHeight="1" thickBot="1" x14ac:dyDescent="0.3">
      <c r="A45" s="72" t="s">
        <v>92</v>
      </c>
      <c r="B45" s="136">
        <f>SUM(B43:B44)</f>
        <v>12734672.359999999</v>
      </c>
      <c r="C45" s="137">
        <f>SUM(C43:C44)</f>
        <v>7860811.71</v>
      </c>
      <c r="D45" s="55"/>
      <c r="E45" s="55"/>
      <c r="F45" s="55"/>
      <c r="G45" s="55"/>
      <c r="H45" s="55"/>
      <c r="I45" s="55"/>
      <c r="J45" s="55"/>
      <c r="K45" s="55"/>
      <c r="L45" s="63"/>
      <c r="M45" s="270"/>
    </row>
    <row r="46" spans="1:13" x14ac:dyDescent="0.25">
      <c r="D46" s="55"/>
      <c r="E46" s="55"/>
      <c r="F46" s="55"/>
      <c r="G46" s="55"/>
      <c r="H46" s="55"/>
      <c r="I46" s="55"/>
      <c r="J46" s="55"/>
      <c r="K46" s="55"/>
      <c r="L46" s="63"/>
      <c r="M46" s="270"/>
    </row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4" hidden="1" x14ac:dyDescent="0.25"/>
    <row r="69" spans="1:11" x14ac:dyDescent="0.25">
      <c r="A69" s="39" t="s">
        <v>53</v>
      </c>
      <c r="C69" s="105" t="s">
        <v>79</v>
      </c>
      <c r="D69" s="105"/>
      <c r="E69" s="105"/>
      <c r="F69" s="22" t="s">
        <v>76</v>
      </c>
      <c r="H69" t="s">
        <v>59</v>
      </c>
    </row>
    <row r="70" spans="1:11" x14ac:dyDescent="0.25">
      <c r="C70" s="306" t="s">
        <v>77</v>
      </c>
      <c r="D70" s="306"/>
      <c r="E70" s="306"/>
      <c r="F70" s="22"/>
      <c r="G70" s="22"/>
      <c r="H70" s="22" t="s">
        <v>149</v>
      </c>
      <c r="I70" s="22"/>
      <c r="J70" s="22"/>
      <c r="K70" s="22"/>
    </row>
    <row r="71" spans="1:11" x14ac:dyDescent="0.25">
      <c r="C71" s="306" t="s">
        <v>98</v>
      </c>
      <c r="D71" s="306"/>
      <c r="E71" s="306"/>
      <c r="F71" s="22"/>
      <c r="G71" s="22"/>
      <c r="H71" s="22" t="s">
        <v>150</v>
      </c>
      <c r="I71" s="22"/>
      <c r="J71" s="22"/>
      <c r="K71" s="22"/>
    </row>
    <row r="72" spans="1:11" x14ac:dyDescent="0.25">
      <c r="A72" s="39" t="s">
        <v>58</v>
      </c>
      <c r="C72" s="22" t="s">
        <v>203</v>
      </c>
      <c r="G72" s="41"/>
      <c r="H72" s="41"/>
      <c r="I72" s="41"/>
    </row>
  </sheetData>
  <mergeCells count="32">
    <mergeCell ref="J16:K16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A23:K23"/>
    <mergeCell ref="A25:A26"/>
    <mergeCell ref="B25:C25"/>
    <mergeCell ref="D25:E25"/>
    <mergeCell ref="F25:G25"/>
    <mergeCell ref="H25:I25"/>
    <mergeCell ref="J25:K25"/>
    <mergeCell ref="A41:A42"/>
    <mergeCell ref="B41:C41"/>
    <mergeCell ref="C70:E70"/>
    <mergeCell ref="C71:E71"/>
    <mergeCell ref="L25:M25"/>
    <mergeCell ref="A32:K32"/>
    <mergeCell ref="A34:A35"/>
    <mergeCell ref="B34:C34"/>
    <mergeCell ref="D34:E34"/>
    <mergeCell ref="F34:G34"/>
    <mergeCell ref="H34:I34"/>
    <mergeCell ref="J34:K34"/>
    <mergeCell ref="L34:M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10" workbookViewId="0">
      <selection activeCell="B15" sqref="B15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46"/>
    </row>
    <row r="6" spans="1:27" ht="15.75" thickBot="1" x14ac:dyDescent="0.3"/>
    <row r="7" spans="1:27" ht="16.5" thickBot="1" x14ac:dyDescent="0.3">
      <c r="B7" s="355" t="s">
        <v>0</v>
      </c>
      <c r="C7" s="356"/>
      <c r="J7" s="108" t="s">
        <v>180</v>
      </c>
    </row>
    <row r="8" spans="1:27" ht="15.75" x14ac:dyDescent="0.25">
      <c r="J8" s="109"/>
    </row>
    <row r="9" spans="1:27" x14ac:dyDescent="0.25">
      <c r="A9" s="331" t="s">
        <v>1</v>
      </c>
      <c r="B9" s="331"/>
      <c r="C9" s="331"/>
      <c r="D9" s="331"/>
      <c r="E9" s="331"/>
      <c r="F9" s="331"/>
      <c r="G9" s="331"/>
      <c r="H9" s="331"/>
      <c r="I9" s="331"/>
      <c r="J9" s="331"/>
      <c r="K9" s="331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</row>
    <row r="10" spans="1:27" x14ac:dyDescent="0.25">
      <c r="A10" s="331" t="s">
        <v>2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1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</row>
    <row r="11" spans="1:27" x14ac:dyDescent="0.25">
      <c r="A11" s="331" t="s">
        <v>151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</row>
    <row r="12" spans="1:27" x14ac:dyDescent="0.25">
      <c r="A12" s="357" t="s">
        <v>137</v>
      </c>
      <c r="B12" s="357"/>
      <c r="C12" s="357"/>
      <c r="D12" s="357"/>
      <c r="E12" s="357"/>
      <c r="F12" s="357"/>
      <c r="G12" s="357"/>
      <c r="H12" s="357"/>
      <c r="I12" s="357"/>
      <c r="J12" s="357"/>
      <c r="K12" s="357"/>
    </row>
    <row r="14" spans="1:27" ht="15" customHeight="1" x14ac:dyDescent="0.25">
      <c r="A14" s="350" t="s">
        <v>214</v>
      </c>
      <c r="B14" s="350"/>
      <c r="C14" s="350"/>
      <c r="D14" s="350"/>
      <c r="E14" s="350"/>
      <c r="F14" s="350"/>
      <c r="G14" s="350"/>
      <c r="H14" s="350"/>
      <c r="I14" s="350"/>
      <c r="J14" s="350"/>
      <c r="K14" s="350"/>
      <c r="L14" s="47"/>
      <c r="M14" s="48"/>
    </row>
    <row r="15" spans="1:27" ht="9" customHeight="1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27" x14ac:dyDescent="0.25">
      <c r="A16" s="351" t="s">
        <v>152</v>
      </c>
      <c r="B16" s="348" t="s">
        <v>84</v>
      </c>
      <c r="C16" s="348"/>
      <c r="D16" s="354" t="s">
        <v>85</v>
      </c>
      <c r="E16" s="354"/>
      <c r="F16" s="354" t="s">
        <v>86</v>
      </c>
      <c r="G16" s="354"/>
      <c r="H16" s="348" t="s">
        <v>87</v>
      </c>
      <c r="I16" s="348"/>
    </row>
    <row r="17" spans="1:13" x14ac:dyDescent="0.25">
      <c r="A17" s="352"/>
      <c r="B17" s="49" t="s">
        <v>153</v>
      </c>
      <c r="C17" s="281" t="s">
        <v>90</v>
      </c>
      <c r="D17" s="49" t="s">
        <v>153</v>
      </c>
      <c r="E17" s="281" t="s">
        <v>90</v>
      </c>
      <c r="F17" s="49" t="s">
        <v>153</v>
      </c>
      <c r="G17" s="281" t="s">
        <v>90</v>
      </c>
      <c r="H17" s="49" t="s">
        <v>153</v>
      </c>
      <c r="I17" s="281" t="s">
        <v>90</v>
      </c>
      <c r="L17" s="50"/>
      <c r="M17" s="50"/>
    </row>
    <row r="18" spans="1:13" x14ac:dyDescent="0.25">
      <c r="A18" s="51" t="s">
        <v>66</v>
      </c>
      <c r="B18" s="52">
        <v>3985581.27</v>
      </c>
      <c r="C18" s="52">
        <v>3830190.31</v>
      </c>
      <c r="D18" s="52">
        <v>3985581.27</v>
      </c>
      <c r="E18" s="53">
        <v>3893734.48</v>
      </c>
      <c r="F18" s="52">
        <v>3985581.27</v>
      </c>
      <c r="G18" s="53">
        <v>3951903.53</v>
      </c>
      <c r="H18" s="52"/>
      <c r="I18" s="52"/>
      <c r="L18" s="55"/>
      <c r="M18" s="55"/>
    </row>
    <row r="19" spans="1:13" x14ac:dyDescent="0.25">
      <c r="A19" s="51" t="s">
        <v>154</v>
      </c>
      <c r="B19" s="14">
        <v>1165344.25</v>
      </c>
      <c r="C19" s="14">
        <v>0</v>
      </c>
      <c r="D19" s="14">
        <v>3598165.57</v>
      </c>
      <c r="E19" s="53">
        <v>136886.92000000001</v>
      </c>
      <c r="F19" s="14">
        <v>539792.39</v>
      </c>
      <c r="G19" s="53">
        <v>1879182.54</v>
      </c>
      <c r="H19" s="14"/>
      <c r="I19" s="52"/>
      <c r="L19" s="55"/>
      <c r="M19" s="55"/>
    </row>
    <row r="20" spans="1:13" ht="15.75" x14ac:dyDescent="0.3">
      <c r="A20" s="51" t="s">
        <v>91</v>
      </c>
      <c r="B20" s="14">
        <v>0</v>
      </c>
      <c r="C20" s="56">
        <v>0</v>
      </c>
      <c r="D20" s="14">
        <v>0</v>
      </c>
      <c r="E20" s="12">
        <v>0</v>
      </c>
      <c r="F20" s="14">
        <v>0</v>
      </c>
      <c r="G20" s="56">
        <v>0</v>
      </c>
      <c r="H20" s="14"/>
      <c r="I20" s="52"/>
      <c r="L20" s="55"/>
      <c r="M20" s="55"/>
    </row>
    <row r="21" spans="1:13" x14ac:dyDescent="0.25">
      <c r="A21" s="51" t="s">
        <v>92</v>
      </c>
      <c r="B21" s="20">
        <f t="shared" ref="B21:I21" si="0">SUM(B18:B20)</f>
        <v>5150925.5199999996</v>
      </c>
      <c r="C21" s="20">
        <f t="shared" si="0"/>
        <v>3830190.31</v>
      </c>
      <c r="D21" s="20">
        <f t="shared" si="0"/>
        <v>7583746.8399999999</v>
      </c>
      <c r="E21" s="20">
        <f t="shared" si="0"/>
        <v>4030621.4</v>
      </c>
      <c r="F21" s="20">
        <f t="shared" si="0"/>
        <v>4525373.66</v>
      </c>
      <c r="G21" s="20">
        <f t="shared" si="0"/>
        <v>5831086.0700000003</v>
      </c>
      <c r="H21" s="20">
        <f t="shared" si="0"/>
        <v>0</v>
      </c>
      <c r="I21" s="20">
        <f t="shared" si="0"/>
        <v>0</v>
      </c>
      <c r="L21" s="58"/>
      <c r="M21" s="55"/>
    </row>
    <row r="22" spans="1:13" x14ac:dyDescent="0.25">
      <c r="A22" s="19"/>
      <c r="B22" s="59"/>
      <c r="C22" s="60"/>
      <c r="D22" s="60"/>
      <c r="E22" s="60"/>
      <c r="F22" s="60"/>
      <c r="G22" s="60"/>
      <c r="H22" s="60"/>
      <c r="I22" s="60"/>
      <c r="J22" s="61"/>
      <c r="K22" s="60"/>
      <c r="L22" s="62"/>
      <c r="M22" s="110"/>
    </row>
    <row r="23" spans="1:13" ht="15" hidden="1" customHeight="1" x14ac:dyDescent="0.25">
      <c r="A23" s="350" t="s">
        <v>215</v>
      </c>
      <c r="B23" s="350"/>
      <c r="C23" s="350"/>
      <c r="D23" s="350"/>
      <c r="E23" s="350"/>
      <c r="F23" s="350"/>
      <c r="G23" s="350"/>
      <c r="H23" s="350"/>
      <c r="I23" s="350"/>
      <c r="J23" s="350"/>
      <c r="K23" s="350"/>
      <c r="L23" s="63"/>
      <c r="M23" s="282"/>
    </row>
    <row r="24" spans="1:13" ht="15" hidden="1" customHeight="1" x14ac:dyDescent="0.25">
      <c r="A24" s="67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3"/>
      <c r="M24" s="282"/>
    </row>
    <row r="25" spans="1:13" ht="15" hidden="1" customHeight="1" x14ac:dyDescent="0.25">
      <c r="A25" s="351" t="s">
        <v>152</v>
      </c>
      <c r="B25" s="353" t="s">
        <v>93</v>
      </c>
      <c r="C25" s="353"/>
      <c r="D25" s="349" t="s">
        <v>94</v>
      </c>
      <c r="E25" s="349"/>
      <c r="F25" s="349" t="s">
        <v>63</v>
      </c>
      <c r="G25" s="349"/>
      <c r="H25" s="353" t="s">
        <v>64</v>
      </c>
      <c r="I25" s="353"/>
    </row>
    <row r="26" spans="1:13" ht="15" hidden="1" customHeight="1" x14ac:dyDescent="0.25">
      <c r="A26" s="352"/>
      <c r="B26" s="49" t="s">
        <v>153</v>
      </c>
      <c r="C26" s="281" t="s">
        <v>90</v>
      </c>
      <c r="D26" s="49" t="s">
        <v>153</v>
      </c>
      <c r="E26" s="281" t="s">
        <v>90</v>
      </c>
      <c r="F26" s="49" t="s">
        <v>153</v>
      </c>
      <c r="G26" s="281" t="s">
        <v>90</v>
      </c>
      <c r="H26" s="49" t="s">
        <v>153</v>
      </c>
      <c r="I26" s="281" t="s">
        <v>90</v>
      </c>
    </row>
    <row r="27" spans="1:13" ht="15" hidden="1" customHeight="1" x14ac:dyDescent="0.25">
      <c r="A27" s="51" t="s">
        <v>66</v>
      </c>
      <c r="B27" s="53"/>
      <c r="C27" s="53"/>
      <c r="D27" s="52"/>
      <c r="E27" s="53"/>
      <c r="F27" s="52"/>
      <c r="G27" s="14"/>
      <c r="H27" s="52"/>
      <c r="I27" s="53"/>
    </row>
    <row r="28" spans="1:13" ht="15" hidden="1" customHeight="1" x14ac:dyDescent="0.25">
      <c r="A28" s="51" t="s">
        <v>154</v>
      </c>
      <c r="B28" s="14"/>
      <c r="C28" s="14"/>
      <c r="D28" s="14"/>
      <c r="E28" s="14"/>
      <c r="F28" s="14"/>
      <c r="G28" s="14"/>
      <c r="H28" s="14"/>
      <c r="I28" s="52"/>
    </row>
    <row r="29" spans="1:13" ht="15" hidden="1" customHeight="1" x14ac:dyDescent="0.25">
      <c r="A29" s="51" t="s">
        <v>92</v>
      </c>
      <c r="B29" s="20">
        <f t="shared" ref="B29:I29" si="1">SUM(B27:B28)</f>
        <v>0</v>
      </c>
      <c r="C29" s="20">
        <f t="shared" si="1"/>
        <v>0</v>
      </c>
      <c r="D29" s="20">
        <f t="shared" si="1"/>
        <v>0</v>
      </c>
      <c r="E29" s="20">
        <f t="shared" si="1"/>
        <v>0</v>
      </c>
      <c r="F29" s="20">
        <f t="shared" si="1"/>
        <v>0</v>
      </c>
      <c r="G29" s="20">
        <f t="shared" si="1"/>
        <v>0</v>
      </c>
      <c r="H29" s="20">
        <f t="shared" si="1"/>
        <v>0</v>
      </c>
      <c r="I29" s="20">
        <f t="shared" si="1"/>
        <v>0</v>
      </c>
    </row>
    <row r="30" spans="1:13" ht="15" hidden="1" customHeight="1" x14ac:dyDescent="0.25">
      <c r="A30" s="64"/>
      <c r="B30" s="65"/>
      <c r="C30" s="65"/>
      <c r="D30" s="65"/>
      <c r="E30" s="65"/>
      <c r="F30" s="65"/>
      <c r="G30" s="65"/>
      <c r="H30" s="65"/>
      <c r="I30" s="65"/>
      <c r="J30" s="66"/>
      <c r="K30" s="66"/>
      <c r="L30" s="63"/>
      <c r="M30" s="282"/>
    </row>
    <row r="31" spans="1:13" ht="15" hidden="1" customHeight="1" x14ac:dyDescent="0.25">
      <c r="A31" s="64"/>
      <c r="B31" s="65"/>
      <c r="C31" s="65"/>
      <c r="D31" s="65"/>
      <c r="E31" s="65"/>
      <c r="F31" s="65"/>
      <c r="G31" s="65"/>
      <c r="H31" s="65"/>
      <c r="I31" s="65"/>
      <c r="J31" s="66"/>
      <c r="K31" s="66"/>
      <c r="L31" s="63"/>
      <c r="M31" s="282"/>
    </row>
    <row r="32" spans="1:13" ht="15" hidden="1" customHeight="1" x14ac:dyDescent="0.25">
      <c r="A32" s="350" t="s">
        <v>216</v>
      </c>
      <c r="B32" s="350"/>
      <c r="C32" s="350"/>
      <c r="D32" s="350"/>
      <c r="E32" s="350"/>
      <c r="F32" s="350"/>
      <c r="G32" s="350"/>
      <c r="H32" s="350"/>
      <c r="I32" s="350"/>
      <c r="J32" s="350"/>
      <c r="K32" s="350"/>
      <c r="L32" s="63"/>
      <c r="M32" s="282"/>
    </row>
    <row r="33" spans="1:13" ht="9" hidden="1" customHeight="1" x14ac:dyDescent="0.25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3"/>
      <c r="M33" s="282"/>
    </row>
    <row r="34" spans="1:13" ht="15" hidden="1" customHeight="1" x14ac:dyDescent="0.25">
      <c r="A34" s="351" t="s">
        <v>152</v>
      </c>
      <c r="B34" s="353" t="s">
        <v>65</v>
      </c>
      <c r="C34" s="353"/>
      <c r="D34" s="349" t="s">
        <v>95</v>
      </c>
      <c r="E34" s="349"/>
      <c r="F34" s="349" t="s">
        <v>96</v>
      </c>
      <c r="G34" s="349"/>
      <c r="H34" s="353" t="s">
        <v>97</v>
      </c>
      <c r="I34" s="353"/>
      <c r="J34" s="349" t="s">
        <v>184</v>
      </c>
      <c r="K34" s="349"/>
    </row>
    <row r="35" spans="1:13" ht="15" hidden="1" customHeight="1" x14ac:dyDescent="0.25">
      <c r="A35" s="352"/>
      <c r="B35" s="49" t="s">
        <v>153</v>
      </c>
      <c r="C35" s="281" t="s">
        <v>90</v>
      </c>
      <c r="D35" s="49" t="s">
        <v>153</v>
      </c>
      <c r="E35" s="281" t="s">
        <v>90</v>
      </c>
      <c r="F35" s="49" t="s">
        <v>153</v>
      </c>
      <c r="G35" s="281" t="s">
        <v>90</v>
      </c>
      <c r="H35" s="49" t="s">
        <v>153</v>
      </c>
      <c r="I35" s="281" t="s">
        <v>90</v>
      </c>
      <c r="J35" s="49" t="s">
        <v>153</v>
      </c>
      <c r="K35" s="281" t="s">
        <v>90</v>
      </c>
    </row>
    <row r="36" spans="1:13" ht="15" hidden="1" customHeight="1" x14ac:dyDescent="0.25">
      <c r="A36" s="51" t="s">
        <v>66</v>
      </c>
      <c r="B36" s="53"/>
      <c r="C36" s="52"/>
      <c r="D36" s="53"/>
      <c r="E36" s="14"/>
      <c r="F36" s="53"/>
      <c r="G36" s="14"/>
      <c r="H36" s="53"/>
      <c r="I36" s="14"/>
      <c r="J36" s="54">
        <f>+B18+D18+F18+H18+B27+D27+F27+H27+B36+D36+F36+H36</f>
        <v>11956743.810000001</v>
      </c>
      <c r="K36" s="54">
        <f>+C18+E18+G18+I18+C27+E27+G27+I27+C36+E36+G36+I36</f>
        <v>11675828.32</v>
      </c>
    </row>
    <row r="37" spans="1:13" ht="15" hidden="1" customHeight="1" x14ac:dyDescent="0.25">
      <c r="A37" s="51" t="s">
        <v>154</v>
      </c>
      <c r="B37" s="14"/>
      <c r="C37" s="14"/>
      <c r="D37" s="14"/>
      <c r="E37" s="14"/>
      <c r="F37" s="14"/>
      <c r="G37" s="14"/>
      <c r="H37" s="14"/>
      <c r="I37" s="14"/>
      <c r="J37" s="54">
        <f>+B19+D19+F19+H19+B28+D28+F28+H28+B37+D37+F37+H37</f>
        <v>5303302.21</v>
      </c>
      <c r="K37" s="54">
        <f>+C19+E19+G19+I19+C28+E28+G28+I28+C37+E37+G37+I37</f>
        <v>2016069.46</v>
      </c>
    </row>
    <row r="38" spans="1:13" ht="15" hidden="1" customHeight="1" x14ac:dyDescent="0.25">
      <c r="A38" s="51" t="s">
        <v>92</v>
      </c>
      <c r="B38" s="20">
        <f t="shared" ref="B38:K38" si="2">SUM(B36:B37)</f>
        <v>0</v>
      </c>
      <c r="C38" s="20">
        <f t="shared" si="2"/>
        <v>0</v>
      </c>
      <c r="D38" s="20">
        <f t="shared" si="2"/>
        <v>0</v>
      </c>
      <c r="E38" s="20">
        <f t="shared" si="2"/>
        <v>0</v>
      </c>
      <c r="F38" s="20">
        <f t="shared" si="2"/>
        <v>0</v>
      </c>
      <c r="G38" s="20">
        <f t="shared" si="2"/>
        <v>0</v>
      </c>
      <c r="H38" s="20">
        <f t="shared" si="2"/>
        <v>0</v>
      </c>
      <c r="I38" s="20">
        <f t="shared" si="2"/>
        <v>0</v>
      </c>
      <c r="J38" s="57">
        <f t="shared" si="2"/>
        <v>17260046.02</v>
      </c>
      <c r="K38" s="57">
        <f t="shared" si="2"/>
        <v>13691897.780000001</v>
      </c>
    </row>
    <row r="39" spans="1:13" ht="15" customHeight="1" x14ac:dyDescent="0.25">
      <c r="A39" s="68"/>
      <c r="B39" s="69"/>
      <c r="C39" s="69"/>
      <c r="D39" s="69"/>
      <c r="E39" s="69"/>
      <c r="F39" s="69"/>
      <c r="G39" s="69"/>
      <c r="H39" s="69"/>
      <c r="I39" s="69"/>
      <c r="J39" s="70"/>
      <c r="K39" s="70"/>
      <c r="L39" s="63"/>
      <c r="M39" s="282"/>
    </row>
    <row r="40" spans="1:13" ht="15" hidden="1" customHeight="1" x14ac:dyDescent="0.25">
      <c r="A40" s="71" t="s">
        <v>173</v>
      </c>
      <c r="B40" s="58"/>
      <c r="C40" s="55"/>
      <c r="D40" s="55"/>
      <c r="E40" s="55"/>
      <c r="F40" s="55"/>
      <c r="G40" s="55"/>
      <c r="H40" s="55"/>
      <c r="I40" s="55"/>
      <c r="J40" s="55"/>
      <c r="K40" s="55"/>
      <c r="L40" s="63"/>
      <c r="M40" s="282"/>
    </row>
    <row r="41" spans="1:13" ht="15" hidden="1" customHeight="1" x14ac:dyDescent="0.25">
      <c r="A41" s="346" t="s">
        <v>83</v>
      </c>
      <c r="B41" s="348" t="s">
        <v>174</v>
      </c>
      <c r="C41" s="348"/>
      <c r="D41" s="55"/>
      <c r="E41" s="55"/>
      <c r="F41" s="55"/>
      <c r="G41" s="55"/>
      <c r="H41" s="55"/>
      <c r="I41" s="55"/>
      <c r="J41" s="55"/>
      <c r="K41" s="55"/>
      <c r="L41" s="63"/>
      <c r="M41" s="282"/>
    </row>
    <row r="42" spans="1:13" ht="15" hidden="1" customHeight="1" x14ac:dyDescent="0.25">
      <c r="A42" s="347"/>
      <c r="B42" s="49" t="s">
        <v>89</v>
      </c>
      <c r="C42" s="281" t="s">
        <v>90</v>
      </c>
      <c r="D42" s="55"/>
      <c r="E42" s="55"/>
      <c r="F42" s="55"/>
      <c r="G42" s="55"/>
      <c r="H42" s="55"/>
      <c r="I42" s="55"/>
      <c r="J42" s="55"/>
      <c r="K42" s="55"/>
      <c r="L42" s="63"/>
      <c r="M42" s="282"/>
    </row>
    <row r="43" spans="1:13" ht="15" hidden="1" customHeight="1" x14ac:dyDescent="0.25">
      <c r="A43" s="72" t="s">
        <v>66</v>
      </c>
      <c r="B43" s="73">
        <f>+J18+J27+J36</f>
        <v>11956743.810000001</v>
      </c>
      <c r="C43" s="73">
        <f>+K18+K27+K36</f>
        <v>11675828.32</v>
      </c>
      <c r="D43" s="55"/>
      <c r="E43" s="55"/>
      <c r="F43" s="55"/>
      <c r="G43" s="55"/>
      <c r="H43" s="55"/>
      <c r="I43" s="55"/>
      <c r="J43" s="55"/>
      <c r="K43" s="55"/>
      <c r="L43" s="63"/>
      <c r="M43" s="282"/>
    </row>
    <row r="44" spans="1:13" ht="15" hidden="1" customHeight="1" x14ac:dyDescent="0.25">
      <c r="A44" s="51" t="s">
        <v>154</v>
      </c>
      <c r="B44" s="73">
        <f>+J19+J28+J37</f>
        <v>5303302.21</v>
      </c>
      <c r="C44" s="73">
        <f>+K19+K28+K37</f>
        <v>2016069.46</v>
      </c>
      <c r="D44" s="55"/>
      <c r="E44" s="55"/>
      <c r="F44" s="55"/>
      <c r="G44" s="55"/>
      <c r="H44" s="55"/>
      <c r="I44" s="55"/>
      <c r="J44" s="55"/>
      <c r="K44" s="55"/>
      <c r="L44" s="63"/>
      <c r="M44" s="282"/>
    </row>
    <row r="45" spans="1:13" ht="15" hidden="1" customHeight="1" thickBot="1" x14ac:dyDescent="0.3">
      <c r="A45" s="72" t="s">
        <v>92</v>
      </c>
      <c r="B45" s="136">
        <f>SUM(B43:B44)</f>
        <v>17260046.02</v>
      </c>
      <c r="C45" s="137">
        <f>SUM(C43:C44)</f>
        <v>13691897.780000001</v>
      </c>
      <c r="D45" s="55"/>
      <c r="E45" s="55"/>
      <c r="F45" s="55"/>
      <c r="G45" s="55"/>
      <c r="H45" s="55"/>
      <c r="I45" s="55"/>
      <c r="J45" s="55"/>
      <c r="K45" s="55"/>
      <c r="L45" s="63"/>
      <c r="M45" s="282"/>
    </row>
    <row r="46" spans="1:13" x14ac:dyDescent="0.25">
      <c r="D46" s="55"/>
      <c r="E46" s="55"/>
      <c r="F46" s="55"/>
      <c r="G46" s="55"/>
      <c r="H46" s="55"/>
      <c r="I46" s="55"/>
      <c r="J46" s="55"/>
      <c r="K46" s="55"/>
      <c r="L46" s="63"/>
      <c r="M46" s="282"/>
    </row>
    <row r="57" hidden="1" x14ac:dyDescent="0.25"/>
    <row r="58" hidden="1" x14ac:dyDescent="0.25"/>
    <row r="59" hidden="1" x14ac:dyDescent="0.25"/>
    <row r="60" hidden="1" x14ac:dyDescent="0.25"/>
    <row r="61" hidden="1" x14ac:dyDescent="0.25"/>
    <row r="62" hidden="1" x14ac:dyDescent="0.25"/>
    <row r="63" hidden="1" x14ac:dyDescent="0.25"/>
    <row r="69" spans="1:11" x14ac:dyDescent="0.25">
      <c r="A69" s="39" t="s">
        <v>53</v>
      </c>
      <c r="C69" s="105" t="s">
        <v>79</v>
      </c>
      <c r="D69" s="105"/>
      <c r="E69" s="105"/>
      <c r="F69" s="22" t="s">
        <v>76</v>
      </c>
      <c r="H69" t="s">
        <v>59</v>
      </c>
    </row>
    <row r="70" spans="1:11" x14ac:dyDescent="0.25">
      <c r="C70" s="306" t="s">
        <v>77</v>
      </c>
      <c r="D70" s="306"/>
      <c r="E70" s="306"/>
      <c r="F70" s="22"/>
      <c r="G70" s="22"/>
      <c r="H70" s="22" t="s">
        <v>149</v>
      </c>
      <c r="I70" s="22"/>
      <c r="J70" s="22"/>
      <c r="K70" s="22"/>
    </row>
    <row r="71" spans="1:11" x14ac:dyDescent="0.25">
      <c r="C71" s="306" t="s">
        <v>98</v>
      </c>
      <c r="D71" s="306"/>
      <c r="E71" s="306"/>
      <c r="F71" s="22"/>
      <c r="G71" s="22"/>
      <c r="H71" s="22" t="s">
        <v>150</v>
      </c>
      <c r="I71" s="22"/>
      <c r="J71" s="22"/>
      <c r="K71" s="22"/>
    </row>
    <row r="72" spans="1:11" x14ac:dyDescent="0.25">
      <c r="A72" s="39" t="s">
        <v>58</v>
      </c>
      <c r="C72" s="22" t="s">
        <v>211</v>
      </c>
      <c r="G72" s="41"/>
      <c r="H72" s="41"/>
      <c r="I72" s="41"/>
    </row>
  </sheetData>
  <mergeCells count="28">
    <mergeCell ref="A23:K23"/>
    <mergeCell ref="B7:C7"/>
    <mergeCell ref="A9:K9"/>
    <mergeCell ref="A10:K10"/>
    <mergeCell ref="A11:K11"/>
    <mergeCell ref="A12:K12"/>
    <mergeCell ref="A14:K14"/>
    <mergeCell ref="A16:A17"/>
    <mergeCell ref="B16:C16"/>
    <mergeCell ref="D16:E16"/>
    <mergeCell ref="F16:G16"/>
    <mergeCell ref="H16:I16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41:A42"/>
    <mergeCell ref="B41:C41"/>
    <mergeCell ref="C70:E70"/>
    <mergeCell ref="C71:E71"/>
    <mergeCell ref="A34:A35"/>
    <mergeCell ref="B34:C34"/>
    <mergeCell ref="D34:E3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A72"/>
  <sheetViews>
    <sheetView topLeftCell="A22" workbookViewId="0">
      <selection activeCell="D213" sqref="D213"/>
    </sheetView>
  </sheetViews>
  <sheetFormatPr baseColWidth="10" defaultRowHeight="15" x14ac:dyDescent="0.25"/>
  <cols>
    <col min="1" max="1" width="27.85546875" customWidth="1"/>
    <col min="2" max="2" width="13.42578125" customWidth="1"/>
    <col min="3" max="3" width="13.42578125" bestFit="1" customWidth="1"/>
    <col min="4" max="4" width="13" customWidth="1"/>
    <col min="5" max="5" width="14.85546875" bestFit="1" customWidth="1"/>
    <col min="6" max="6" width="14.5703125" customWidth="1"/>
    <col min="7" max="8" width="14.42578125" customWidth="1"/>
    <col min="9" max="9" width="13.42578125" bestFit="1" customWidth="1"/>
    <col min="10" max="10" width="15.7109375" bestFit="1" customWidth="1"/>
    <col min="11" max="11" width="14.5703125" customWidth="1"/>
    <col min="12" max="12" width="14.85546875" bestFit="1" customWidth="1"/>
    <col min="13" max="13" width="13.85546875" bestFit="1" customWidth="1"/>
    <col min="257" max="257" width="27.85546875" customWidth="1"/>
    <col min="258" max="258" width="13.42578125" customWidth="1"/>
    <col min="259" max="259" width="13.42578125" bestFit="1" customWidth="1"/>
    <col min="260" max="260" width="13" customWidth="1"/>
    <col min="261" max="261" width="14.85546875" bestFit="1" customWidth="1"/>
    <col min="262" max="262" width="14.5703125" customWidth="1"/>
    <col min="263" max="264" width="14.42578125" customWidth="1"/>
    <col min="265" max="265" width="13.42578125" bestFit="1" customWidth="1"/>
    <col min="266" max="266" width="15.7109375" bestFit="1" customWidth="1"/>
    <col min="267" max="267" width="14.5703125" customWidth="1"/>
    <col min="268" max="268" width="14.85546875" bestFit="1" customWidth="1"/>
    <col min="269" max="269" width="13.85546875" bestFit="1" customWidth="1"/>
    <col min="513" max="513" width="27.85546875" customWidth="1"/>
    <col min="514" max="514" width="13.42578125" customWidth="1"/>
    <col min="515" max="515" width="13.42578125" bestFit="1" customWidth="1"/>
    <col min="516" max="516" width="13" customWidth="1"/>
    <col min="517" max="517" width="14.85546875" bestFit="1" customWidth="1"/>
    <col min="518" max="518" width="14.5703125" customWidth="1"/>
    <col min="519" max="520" width="14.42578125" customWidth="1"/>
    <col min="521" max="521" width="13.42578125" bestFit="1" customWidth="1"/>
    <col min="522" max="522" width="15.7109375" bestFit="1" customWidth="1"/>
    <col min="523" max="523" width="14.5703125" customWidth="1"/>
    <col min="524" max="524" width="14.85546875" bestFit="1" customWidth="1"/>
    <col min="525" max="525" width="13.85546875" bestFit="1" customWidth="1"/>
    <col min="769" max="769" width="27.85546875" customWidth="1"/>
    <col min="770" max="770" width="13.42578125" customWidth="1"/>
    <col min="771" max="771" width="13.42578125" bestFit="1" customWidth="1"/>
    <col min="772" max="772" width="13" customWidth="1"/>
    <col min="773" max="773" width="14.85546875" bestFit="1" customWidth="1"/>
    <col min="774" max="774" width="14.5703125" customWidth="1"/>
    <col min="775" max="776" width="14.42578125" customWidth="1"/>
    <col min="777" max="777" width="13.42578125" bestFit="1" customWidth="1"/>
    <col min="778" max="778" width="15.7109375" bestFit="1" customWidth="1"/>
    <col min="779" max="779" width="14.5703125" customWidth="1"/>
    <col min="780" max="780" width="14.85546875" bestFit="1" customWidth="1"/>
    <col min="781" max="781" width="13.85546875" bestFit="1" customWidth="1"/>
    <col min="1025" max="1025" width="27.85546875" customWidth="1"/>
    <col min="1026" max="1026" width="13.42578125" customWidth="1"/>
    <col min="1027" max="1027" width="13.42578125" bestFit="1" customWidth="1"/>
    <col min="1028" max="1028" width="13" customWidth="1"/>
    <col min="1029" max="1029" width="14.85546875" bestFit="1" customWidth="1"/>
    <col min="1030" max="1030" width="14.5703125" customWidth="1"/>
    <col min="1031" max="1032" width="14.42578125" customWidth="1"/>
    <col min="1033" max="1033" width="13.42578125" bestFit="1" customWidth="1"/>
    <col min="1034" max="1034" width="15.7109375" bestFit="1" customWidth="1"/>
    <col min="1035" max="1035" width="14.5703125" customWidth="1"/>
    <col min="1036" max="1036" width="14.85546875" bestFit="1" customWidth="1"/>
    <col min="1037" max="1037" width="13.85546875" bestFit="1" customWidth="1"/>
    <col min="1281" max="1281" width="27.85546875" customWidth="1"/>
    <col min="1282" max="1282" width="13.42578125" customWidth="1"/>
    <col min="1283" max="1283" width="13.42578125" bestFit="1" customWidth="1"/>
    <col min="1284" max="1284" width="13" customWidth="1"/>
    <col min="1285" max="1285" width="14.85546875" bestFit="1" customWidth="1"/>
    <col min="1286" max="1286" width="14.5703125" customWidth="1"/>
    <col min="1287" max="1288" width="14.42578125" customWidth="1"/>
    <col min="1289" max="1289" width="13.42578125" bestFit="1" customWidth="1"/>
    <col min="1290" max="1290" width="15.7109375" bestFit="1" customWidth="1"/>
    <col min="1291" max="1291" width="14.5703125" customWidth="1"/>
    <col min="1292" max="1292" width="14.85546875" bestFit="1" customWidth="1"/>
    <col min="1293" max="1293" width="13.85546875" bestFit="1" customWidth="1"/>
    <col min="1537" max="1537" width="27.85546875" customWidth="1"/>
    <col min="1538" max="1538" width="13.42578125" customWidth="1"/>
    <col min="1539" max="1539" width="13.42578125" bestFit="1" customWidth="1"/>
    <col min="1540" max="1540" width="13" customWidth="1"/>
    <col min="1541" max="1541" width="14.85546875" bestFit="1" customWidth="1"/>
    <col min="1542" max="1542" width="14.5703125" customWidth="1"/>
    <col min="1543" max="1544" width="14.42578125" customWidth="1"/>
    <col min="1545" max="1545" width="13.42578125" bestFit="1" customWidth="1"/>
    <col min="1546" max="1546" width="15.7109375" bestFit="1" customWidth="1"/>
    <col min="1547" max="1547" width="14.5703125" customWidth="1"/>
    <col min="1548" max="1548" width="14.85546875" bestFit="1" customWidth="1"/>
    <col min="1549" max="1549" width="13.85546875" bestFit="1" customWidth="1"/>
    <col min="1793" max="1793" width="27.85546875" customWidth="1"/>
    <col min="1794" max="1794" width="13.42578125" customWidth="1"/>
    <col min="1795" max="1795" width="13.42578125" bestFit="1" customWidth="1"/>
    <col min="1796" max="1796" width="13" customWidth="1"/>
    <col min="1797" max="1797" width="14.85546875" bestFit="1" customWidth="1"/>
    <col min="1798" max="1798" width="14.5703125" customWidth="1"/>
    <col min="1799" max="1800" width="14.42578125" customWidth="1"/>
    <col min="1801" max="1801" width="13.42578125" bestFit="1" customWidth="1"/>
    <col min="1802" max="1802" width="15.7109375" bestFit="1" customWidth="1"/>
    <col min="1803" max="1803" width="14.5703125" customWidth="1"/>
    <col min="1804" max="1804" width="14.85546875" bestFit="1" customWidth="1"/>
    <col min="1805" max="1805" width="13.85546875" bestFit="1" customWidth="1"/>
    <col min="2049" max="2049" width="27.85546875" customWidth="1"/>
    <col min="2050" max="2050" width="13.42578125" customWidth="1"/>
    <col min="2051" max="2051" width="13.42578125" bestFit="1" customWidth="1"/>
    <col min="2052" max="2052" width="13" customWidth="1"/>
    <col min="2053" max="2053" width="14.85546875" bestFit="1" customWidth="1"/>
    <col min="2054" max="2054" width="14.5703125" customWidth="1"/>
    <col min="2055" max="2056" width="14.42578125" customWidth="1"/>
    <col min="2057" max="2057" width="13.42578125" bestFit="1" customWidth="1"/>
    <col min="2058" max="2058" width="15.7109375" bestFit="1" customWidth="1"/>
    <col min="2059" max="2059" width="14.5703125" customWidth="1"/>
    <col min="2060" max="2060" width="14.85546875" bestFit="1" customWidth="1"/>
    <col min="2061" max="2061" width="13.85546875" bestFit="1" customWidth="1"/>
    <col min="2305" max="2305" width="27.85546875" customWidth="1"/>
    <col min="2306" max="2306" width="13.42578125" customWidth="1"/>
    <col min="2307" max="2307" width="13.42578125" bestFit="1" customWidth="1"/>
    <col min="2308" max="2308" width="13" customWidth="1"/>
    <col min="2309" max="2309" width="14.85546875" bestFit="1" customWidth="1"/>
    <col min="2310" max="2310" width="14.5703125" customWidth="1"/>
    <col min="2311" max="2312" width="14.42578125" customWidth="1"/>
    <col min="2313" max="2313" width="13.42578125" bestFit="1" customWidth="1"/>
    <col min="2314" max="2314" width="15.7109375" bestFit="1" customWidth="1"/>
    <col min="2315" max="2315" width="14.5703125" customWidth="1"/>
    <col min="2316" max="2316" width="14.85546875" bestFit="1" customWidth="1"/>
    <col min="2317" max="2317" width="13.85546875" bestFit="1" customWidth="1"/>
    <col min="2561" max="2561" width="27.85546875" customWidth="1"/>
    <col min="2562" max="2562" width="13.42578125" customWidth="1"/>
    <col min="2563" max="2563" width="13.42578125" bestFit="1" customWidth="1"/>
    <col min="2564" max="2564" width="13" customWidth="1"/>
    <col min="2565" max="2565" width="14.85546875" bestFit="1" customWidth="1"/>
    <col min="2566" max="2566" width="14.5703125" customWidth="1"/>
    <col min="2567" max="2568" width="14.42578125" customWidth="1"/>
    <col min="2569" max="2569" width="13.42578125" bestFit="1" customWidth="1"/>
    <col min="2570" max="2570" width="15.7109375" bestFit="1" customWidth="1"/>
    <col min="2571" max="2571" width="14.5703125" customWidth="1"/>
    <col min="2572" max="2572" width="14.85546875" bestFit="1" customWidth="1"/>
    <col min="2573" max="2573" width="13.85546875" bestFit="1" customWidth="1"/>
    <col min="2817" max="2817" width="27.85546875" customWidth="1"/>
    <col min="2818" max="2818" width="13.42578125" customWidth="1"/>
    <col min="2819" max="2819" width="13.42578125" bestFit="1" customWidth="1"/>
    <col min="2820" max="2820" width="13" customWidth="1"/>
    <col min="2821" max="2821" width="14.85546875" bestFit="1" customWidth="1"/>
    <col min="2822" max="2822" width="14.5703125" customWidth="1"/>
    <col min="2823" max="2824" width="14.42578125" customWidth="1"/>
    <col min="2825" max="2825" width="13.42578125" bestFit="1" customWidth="1"/>
    <col min="2826" max="2826" width="15.7109375" bestFit="1" customWidth="1"/>
    <col min="2827" max="2827" width="14.5703125" customWidth="1"/>
    <col min="2828" max="2828" width="14.85546875" bestFit="1" customWidth="1"/>
    <col min="2829" max="2829" width="13.85546875" bestFit="1" customWidth="1"/>
    <col min="3073" max="3073" width="27.85546875" customWidth="1"/>
    <col min="3074" max="3074" width="13.42578125" customWidth="1"/>
    <col min="3075" max="3075" width="13.42578125" bestFit="1" customWidth="1"/>
    <col min="3076" max="3076" width="13" customWidth="1"/>
    <col min="3077" max="3077" width="14.85546875" bestFit="1" customWidth="1"/>
    <col min="3078" max="3078" width="14.5703125" customWidth="1"/>
    <col min="3079" max="3080" width="14.42578125" customWidth="1"/>
    <col min="3081" max="3081" width="13.42578125" bestFit="1" customWidth="1"/>
    <col min="3082" max="3082" width="15.7109375" bestFit="1" customWidth="1"/>
    <col min="3083" max="3083" width="14.5703125" customWidth="1"/>
    <col min="3084" max="3084" width="14.85546875" bestFit="1" customWidth="1"/>
    <col min="3085" max="3085" width="13.85546875" bestFit="1" customWidth="1"/>
    <col min="3329" max="3329" width="27.85546875" customWidth="1"/>
    <col min="3330" max="3330" width="13.42578125" customWidth="1"/>
    <col min="3331" max="3331" width="13.42578125" bestFit="1" customWidth="1"/>
    <col min="3332" max="3332" width="13" customWidth="1"/>
    <col min="3333" max="3333" width="14.85546875" bestFit="1" customWidth="1"/>
    <col min="3334" max="3334" width="14.5703125" customWidth="1"/>
    <col min="3335" max="3336" width="14.42578125" customWidth="1"/>
    <col min="3337" max="3337" width="13.42578125" bestFit="1" customWidth="1"/>
    <col min="3338" max="3338" width="15.7109375" bestFit="1" customWidth="1"/>
    <col min="3339" max="3339" width="14.5703125" customWidth="1"/>
    <col min="3340" max="3340" width="14.85546875" bestFit="1" customWidth="1"/>
    <col min="3341" max="3341" width="13.85546875" bestFit="1" customWidth="1"/>
    <col min="3585" max="3585" width="27.85546875" customWidth="1"/>
    <col min="3586" max="3586" width="13.42578125" customWidth="1"/>
    <col min="3587" max="3587" width="13.42578125" bestFit="1" customWidth="1"/>
    <col min="3588" max="3588" width="13" customWidth="1"/>
    <col min="3589" max="3589" width="14.85546875" bestFit="1" customWidth="1"/>
    <col min="3590" max="3590" width="14.5703125" customWidth="1"/>
    <col min="3591" max="3592" width="14.42578125" customWidth="1"/>
    <col min="3593" max="3593" width="13.42578125" bestFit="1" customWidth="1"/>
    <col min="3594" max="3594" width="15.7109375" bestFit="1" customWidth="1"/>
    <col min="3595" max="3595" width="14.5703125" customWidth="1"/>
    <col min="3596" max="3596" width="14.85546875" bestFit="1" customWidth="1"/>
    <col min="3597" max="3597" width="13.85546875" bestFit="1" customWidth="1"/>
    <col min="3841" max="3841" width="27.85546875" customWidth="1"/>
    <col min="3842" max="3842" width="13.42578125" customWidth="1"/>
    <col min="3843" max="3843" width="13.42578125" bestFit="1" customWidth="1"/>
    <col min="3844" max="3844" width="13" customWidth="1"/>
    <col min="3845" max="3845" width="14.85546875" bestFit="1" customWidth="1"/>
    <col min="3846" max="3846" width="14.5703125" customWidth="1"/>
    <col min="3847" max="3848" width="14.42578125" customWidth="1"/>
    <col min="3849" max="3849" width="13.42578125" bestFit="1" customWidth="1"/>
    <col min="3850" max="3850" width="15.7109375" bestFit="1" customWidth="1"/>
    <col min="3851" max="3851" width="14.5703125" customWidth="1"/>
    <col min="3852" max="3852" width="14.85546875" bestFit="1" customWidth="1"/>
    <col min="3853" max="3853" width="13.85546875" bestFit="1" customWidth="1"/>
    <col min="4097" max="4097" width="27.85546875" customWidth="1"/>
    <col min="4098" max="4098" width="13.42578125" customWidth="1"/>
    <col min="4099" max="4099" width="13.42578125" bestFit="1" customWidth="1"/>
    <col min="4100" max="4100" width="13" customWidth="1"/>
    <col min="4101" max="4101" width="14.85546875" bestFit="1" customWidth="1"/>
    <col min="4102" max="4102" width="14.5703125" customWidth="1"/>
    <col min="4103" max="4104" width="14.42578125" customWidth="1"/>
    <col min="4105" max="4105" width="13.42578125" bestFit="1" customWidth="1"/>
    <col min="4106" max="4106" width="15.7109375" bestFit="1" customWidth="1"/>
    <col min="4107" max="4107" width="14.5703125" customWidth="1"/>
    <col min="4108" max="4108" width="14.85546875" bestFit="1" customWidth="1"/>
    <col min="4109" max="4109" width="13.85546875" bestFit="1" customWidth="1"/>
    <col min="4353" max="4353" width="27.85546875" customWidth="1"/>
    <col min="4354" max="4354" width="13.42578125" customWidth="1"/>
    <col min="4355" max="4355" width="13.42578125" bestFit="1" customWidth="1"/>
    <col min="4356" max="4356" width="13" customWidth="1"/>
    <col min="4357" max="4357" width="14.85546875" bestFit="1" customWidth="1"/>
    <col min="4358" max="4358" width="14.5703125" customWidth="1"/>
    <col min="4359" max="4360" width="14.42578125" customWidth="1"/>
    <col min="4361" max="4361" width="13.42578125" bestFit="1" customWidth="1"/>
    <col min="4362" max="4362" width="15.7109375" bestFit="1" customWidth="1"/>
    <col min="4363" max="4363" width="14.5703125" customWidth="1"/>
    <col min="4364" max="4364" width="14.85546875" bestFit="1" customWidth="1"/>
    <col min="4365" max="4365" width="13.85546875" bestFit="1" customWidth="1"/>
    <col min="4609" max="4609" width="27.85546875" customWidth="1"/>
    <col min="4610" max="4610" width="13.42578125" customWidth="1"/>
    <col min="4611" max="4611" width="13.42578125" bestFit="1" customWidth="1"/>
    <col min="4612" max="4612" width="13" customWidth="1"/>
    <col min="4613" max="4613" width="14.85546875" bestFit="1" customWidth="1"/>
    <col min="4614" max="4614" width="14.5703125" customWidth="1"/>
    <col min="4615" max="4616" width="14.42578125" customWidth="1"/>
    <col min="4617" max="4617" width="13.42578125" bestFit="1" customWidth="1"/>
    <col min="4618" max="4618" width="15.7109375" bestFit="1" customWidth="1"/>
    <col min="4619" max="4619" width="14.5703125" customWidth="1"/>
    <col min="4620" max="4620" width="14.85546875" bestFit="1" customWidth="1"/>
    <col min="4621" max="4621" width="13.85546875" bestFit="1" customWidth="1"/>
    <col min="4865" max="4865" width="27.85546875" customWidth="1"/>
    <col min="4866" max="4866" width="13.42578125" customWidth="1"/>
    <col min="4867" max="4867" width="13.42578125" bestFit="1" customWidth="1"/>
    <col min="4868" max="4868" width="13" customWidth="1"/>
    <col min="4869" max="4869" width="14.85546875" bestFit="1" customWidth="1"/>
    <col min="4870" max="4870" width="14.5703125" customWidth="1"/>
    <col min="4871" max="4872" width="14.42578125" customWidth="1"/>
    <col min="4873" max="4873" width="13.42578125" bestFit="1" customWidth="1"/>
    <col min="4874" max="4874" width="15.7109375" bestFit="1" customWidth="1"/>
    <col min="4875" max="4875" width="14.5703125" customWidth="1"/>
    <col min="4876" max="4876" width="14.85546875" bestFit="1" customWidth="1"/>
    <col min="4877" max="4877" width="13.85546875" bestFit="1" customWidth="1"/>
    <col min="5121" max="5121" width="27.85546875" customWidth="1"/>
    <col min="5122" max="5122" width="13.42578125" customWidth="1"/>
    <col min="5123" max="5123" width="13.42578125" bestFit="1" customWidth="1"/>
    <col min="5124" max="5124" width="13" customWidth="1"/>
    <col min="5125" max="5125" width="14.85546875" bestFit="1" customWidth="1"/>
    <col min="5126" max="5126" width="14.5703125" customWidth="1"/>
    <col min="5127" max="5128" width="14.42578125" customWidth="1"/>
    <col min="5129" max="5129" width="13.42578125" bestFit="1" customWidth="1"/>
    <col min="5130" max="5130" width="15.7109375" bestFit="1" customWidth="1"/>
    <col min="5131" max="5131" width="14.5703125" customWidth="1"/>
    <col min="5132" max="5132" width="14.85546875" bestFit="1" customWidth="1"/>
    <col min="5133" max="5133" width="13.85546875" bestFit="1" customWidth="1"/>
    <col min="5377" max="5377" width="27.85546875" customWidth="1"/>
    <col min="5378" max="5378" width="13.42578125" customWidth="1"/>
    <col min="5379" max="5379" width="13.42578125" bestFit="1" customWidth="1"/>
    <col min="5380" max="5380" width="13" customWidth="1"/>
    <col min="5381" max="5381" width="14.85546875" bestFit="1" customWidth="1"/>
    <col min="5382" max="5382" width="14.5703125" customWidth="1"/>
    <col min="5383" max="5384" width="14.42578125" customWidth="1"/>
    <col min="5385" max="5385" width="13.42578125" bestFit="1" customWidth="1"/>
    <col min="5386" max="5386" width="15.7109375" bestFit="1" customWidth="1"/>
    <col min="5387" max="5387" width="14.5703125" customWidth="1"/>
    <col min="5388" max="5388" width="14.85546875" bestFit="1" customWidth="1"/>
    <col min="5389" max="5389" width="13.85546875" bestFit="1" customWidth="1"/>
    <col min="5633" max="5633" width="27.85546875" customWidth="1"/>
    <col min="5634" max="5634" width="13.42578125" customWidth="1"/>
    <col min="5635" max="5635" width="13.42578125" bestFit="1" customWidth="1"/>
    <col min="5636" max="5636" width="13" customWidth="1"/>
    <col min="5637" max="5637" width="14.85546875" bestFit="1" customWidth="1"/>
    <col min="5638" max="5638" width="14.5703125" customWidth="1"/>
    <col min="5639" max="5640" width="14.42578125" customWidth="1"/>
    <col min="5641" max="5641" width="13.42578125" bestFit="1" customWidth="1"/>
    <col min="5642" max="5642" width="15.7109375" bestFit="1" customWidth="1"/>
    <col min="5643" max="5643" width="14.5703125" customWidth="1"/>
    <col min="5644" max="5644" width="14.85546875" bestFit="1" customWidth="1"/>
    <col min="5645" max="5645" width="13.85546875" bestFit="1" customWidth="1"/>
    <col min="5889" max="5889" width="27.85546875" customWidth="1"/>
    <col min="5890" max="5890" width="13.42578125" customWidth="1"/>
    <col min="5891" max="5891" width="13.42578125" bestFit="1" customWidth="1"/>
    <col min="5892" max="5892" width="13" customWidth="1"/>
    <col min="5893" max="5893" width="14.85546875" bestFit="1" customWidth="1"/>
    <col min="5894" max="5894" width="14.5703125" customWidth="1"/>
    <col min="5895" max="5896" width="14.42578125" customWidth="1"/>
    <col min="5897" max="5897" width="13.42578125" bestFit="1" customWidth="1"/>
    <col min="5898" max="5898" width="15.7109375" bestFit="1" customWidth="1"/>
    <col min="5899" max="5899" width="14.5703125" customWidth="1"/>
    <col min="5900" max="5900" width="14.85546875" bestFit="1" customWidth="1"/>
    <col min="5901" max="5901" width="13.85546875" bestFit="1" customWidth="1"/>
    <col min="6145" max="6145" width="27.85546875" customWidth="1"/>
    <col min="6146" max="6146" width="13.42578125" customWidth="1"/>
    <col min="6147" max="6147" width="13.42578125" bestFit="1" customWidth="1"/>
    <col min="6148" max="6148" width="13" customWidth="1"/>
    <col min="6149" max="6149" width="14.85546875" bestFit="1" customWidth="1"/>
    <col min="6150" max="6150" width="14.5703125" customWidth="1"/>
    <col min="6151" max="6152" width="14.42578125" customWidth="1"/>
    <col min="6153" max="6153" width="13.42578125" bestFit="1" customWidth="1"/>
    <col min="6154" max="6154" width="15.7109375" bestFit="1" customWidth="1"/>
    <col min="6155" max="6155" width="14.5703125" customWidth="1"/>
    <col min="6156" max="6156" width="14.85546875" bestFit="1" customWidth="1"/>
    <col min="6157" max="6157" width="13.85546875" bestFit="1" customWidth="1"/>
    <col min="6401" max="6401" width="27.85546875" customWidth="1"/>
    <col min="6402" max="6402" width="13.42578125" customWidth="1"/>
    <col min="6403" max="6403" width="13.42578125" bestFit="1" customWidth="1"/>
    <col min="6404" max="6404" width="13" customWidth="1"/>
    <col min="6405" max="6405" width="14.85546875" bestFit="1" customWidth="1"/>
    <col min="6406" max="6406" width="14.5703125" customWidth="1"/>
    <col min="6407" max="6408" width="14.42578125" customWidth="1"/>
    <col min="6409" max="6409" width="13.42578125" bestFit="1" customWidth="1"/>
    <col min="6410" max="6410" width="15.7109375" bestFit="1" customWidth="1"/>
    <col min="6411" max="6411" width="14.5703125" customWidth="1"/>
    <col min="6412" max="6412" width="14.85546875" bestFit="1" customWidth="1"/>
    <col min="6413" max="6413" width="13.85546875" bestFit="1" customWidth="1"/>
    <col min="6657" max="6657" width="27.85546875" customWidth="1"/>
    <col min="6658" max="6658" width="13.42578125" customWidth="1"/>
    <col min="6659" max="6659" width="13.42578125" bestFit="1" customWidth="1"/>
    <col min="6660" max="6660" width="13" customWidth="1"/>
    <col min="6661" max="6661" width="14.85546875" bestFit="1" customWidth="1"/>
    <col min="6662" max="6662" width="14.5703125" customWidth="1"/>
    <col min="6663" max="6664" width="14.42578125" customWidth="1"/>
    <col min="6665" max="6665" width="13.42578125" bestFit="1" customWidth="1"/>
    <col min="6666" max="6666" width="15.7109375" bestFit="1" customWidth="1"/>
    <col min="6667" max="6667" width="14.5703125" customWidth="1"/>
    <col min="6668" max="6668" width="14.85546875" bestFit="1" customWidth="1"/>
    <col min="6669" max="6669" width="13.85546875" bestFit="1" customWidth="1"/>
    <col min="6913" max="6913" width="27.85546875" customWidth="1"/>
    <col min="6914" max="6914" width="13.42578125" customWidth="1"/>
    <col min="6915" max="6915" width="13.42578125" bestFit="1" customWidth="1"/>
    <col min="6916" max="6916" width="13" customWidth="1"/>
    <col min="6917" max="6917" width="14.85546875" bestFit="1" customWidth="1"/>
    <col min="6918" max="6918" width="14.5703125" customWidth="1"/>
    <col min="6919" max="6920" width="14.42578125" customWidth="1"/>
    <col min="6921" max="6921" width="13.42578125" bestFit="1" customWidth="1"/>
    <col min="6922" max="6922" width="15.7109375" bestFit="1" customWidth="1"/>
    <col min="6923" max="6923" width="14.5703125" customWidth="1"/>
    <col min="6924" max="6924" width="14.85546875" bestFit="1" customWidth="1"/>
    <col min="6925" max="6925" width="13.85546875" bestFit="1" customWidth="1"/>
    <col min="7169" max="7169" width="27.85546875" customWidth="1"/>
    <col min="7170" max="7170" width="13.42578125" customWidth="1"/>
    <col min="7171" max="7171" width="13.42578125" bestFit="1" customWidth="1"/>
    <col min="7172" max="7172" width="13" customWidth="1"/>
    <col min="7173" max="7173" width="14.85546875" bestFit="1" customWidth="1"/>
    <col min="7174" max="7174" width="14.5703125" customWidth="1"/>
    <col min="7175" max="7176" width="14.42578125" customWidth="1"/>
    <col min="7177" max="7177" width="13.42578125" bestFit="1" customWidth="1"/>
    <col min="7178" max="7178" width="15.7109375" bestFit="1" customWidth="1"/>
    <col min="7179" max="7179" width="14.5703125" customWidth="1"/>
    <col min="7180" max="7180" width="14.85546875" bestFit="1" customWidth="1"/>
    <col min="7181" max="7181" width="13.85546875" bestFit="1" customWidth="1"/>
    <col min="7425" max="7425" width="27.85546875" customWidth="1"/>
    <col min="7426" max="7426" width="13.42578125" customWidth="1"/>
    <col min="7427" max="7427" width="13.42578125" bestFit="1" customWidth="1"/>
    <col min="7428" max="7428" width="13" customWidth="1"/>
    <col min="7429" max="7429" width="14.85546875" bestFit="1" customWidth="1"/>
    <col min="7430" max="7430" width="14.5703125" customWidth="1"/>
    <col min="7431" max="7432" width="14.42578125" customWidth="1"/>
    <col min="7433" max="7433" width="13.42578125" bestFit="1" customWidth="1"/>
    <col min="7434" max="7434" width="15.7109375" bestFit="1" customWidth="1"/>
    <col min="7435" max="7435" width="14.5703125" customWidth="1"/>
    <col min="7436" max="7436" width="14.85546875" bestFit="1" customWidth="1"/>
    <col min="7437" max="7437" width="13.85546875" bestFit="1" customWidth="1"/>
    <col min="7681" max="7681" width="27.85546875" customWidth="1"/>
    <col min="7682" max="7682" width="13.42578125" customWidth="1"/>
    <col min="7683" max="7683" width="13.42578125" bestFit="1" customWidth="1"/>
    <col min="7684" max="7684" width="13" customWidth="1"/>
    <col min="7685" max="7685" width="14.85546875" bestFit="1" customWidth="1"/>
    <col min="7686" max="7686" width="14.5703125" customWidth="1"/>
    <col min="7687" max="7688" width="14.42578125" customWidth="1"/>
    <col min="7689" max="7689" width="13.42578125" bestFit="1" customWidth="1"/>
    <col min="7690" max="7690" width="15.7109375" bestFit="1" customWidth="1"/>
    <col min="7691" max="7691" width="14.5703125" customWidth="1"/>
    <col min="7692" max="7692" width="14.85546875" bestFit="1" customWidth="1"/>
    <col min="7693" max="7693" width="13.85546875" bestFit="1" customWidth="1"/>
    <col min="7937" max="7937" width="27.85546875" customWidth="1"/>
    <col min="7938" max="7938" width="13.42578125" customWidth="1"/>
    <col min="7939" max="7939" width="13.42578125" bestFit="1" customWidth="1"/>
    <col min="7940" max="7940" width="13" customWidth="1"/>
    <col min="7941" max="7941" width="14.85546875" bestFit="1" customWidth="1"/>
    <col min="7942" max="7942" width="14.5703125" customWidth="1"/>
    <col min="7943" max="7944" width="14.42578125" customWidth="1"/>
    <col min="7945" max="7945" width="13.42578125" bestFit="1" customWidth="1"/>
    <col min="7946" max="7946" width="15.7109375" bestFit="1" customWidth="1"/>
    <col min="7947" max="7947" width="14.5703125" customWidth="1"/>
    <col min="7948" max="7948" width="14.85546875" bestFit="1" customWidth="1"/>
    <col min="7949" max="7949" width="13.85546875" bestFit="1" customWidth="1"/>
    <col min="8193" max="8193" width="27.85546875" customWidth="1"/>
    <col min="8194" max="8194" width="13.42578125" customWidth="1"/>
    <col min="8195" max="8195" width="13.42578125" bestFit="1" customWidth="1"/>
    <col min="8196" max="8196" width="13" customWidth="1"/>
    <col min="8197" max="8197" width="14.85546875" bestFit="1" customWidth="1"/>
    <col min="8198" max="8198" width="14.5703125" customWidth="1"/>
    <col min="8199" max="8200" width="14.42578125" customWidth="1"/>
    <col min="8201" max="8201" width="13.42578125" bestFit="1" customWidth="1"/>
    <col min="8202" max="8202" width="15.7109375" bestFit="1" customWidth="1"/>
    <col min="8203" max="8203" width="14.5703125" customWidth="1"/>
    <col min="8204" max="8204" width="14.85546875" bestFit="1" customWidth="1"/>
    <col min="8205" max="8205" width="13.85546875" bestFit="1" customWidth="1"/>
    <col min="8449" max="8449" width="27.85546875" customWidth="1"/>
    <col min="8450" max="8450" width="13.42578125" customWidth="1"/>
    <col min="8451" max="8451" width="13.42578125" bestFit="1" customWidth="1"/>
    <col min="8452" max="8452" width="13" customWidth="1"/>
    <col min="8453" max="8453" width="14.85546875" bestFit="1" customWidth="1"/>
    <col min="8454" max="8454" width="14.5703125" customWidth="1"/>
    <col min="8455" max="8456" width="14.42578125" customWidth="1"/>
    <col min="8457" max="8457" width="13.42578125" bestFit="1" customWidth="1"/>
    <col min="8458" max="8458" width="15.7109375" bestFit="1" customWidth="1"/>
    <col min="8459" max="8459" width="14.5703125" customWidth="1"/>
    <col min="8460" max="8460" width="14.85546875" bestFit="1" customWidth="1"/>
    <col min="8461" max="8461" width="13.85546875" bestFit="1" customWidth="1"/>
    <col min="8705" max="8705" width="27.85546875" customWidth="1"/>
    <col min="8706" max="8706" width="13.42578125" customWidth="1"/>
    <col min="8707" max="8707" width="13.42578125" bestFit="1" customWidth="1"/>
    <col min="8708" max="8708" width="13" customWidth="1"/>
    <col min="8709" max="8709" width="14.85546875" bestFit="1" customWidth="1"/>
    <col min="8710" max="8710" width="14.5703125" customWidth="1"/>
    <col min="8711" max="8712" width="14.42578125" customWidth="1"/>
    <col min="8713" max="8713" width="13.42578125" bestFit="1" customWidth="1"/>
    <col min="8714" max="8714" width="15.7109375" bestFit="1" customWidth="1"/>
    <col min="8715" max="8715" width="14.5703125" customWidth="1"/>
    <col min="8716" max="8716" width="14.85546875" bestFit="1" customWidth="1"/>
    <col min="8717" max="8717" width="13.85546875" bestFit="1" customWidth="1"/>
    <col min="8961" max="8961" width="27.85546875" customWidth="1"/>
    <col min="8962" max="8962" width="13.42578125" customWidth="1"/>
    <col min="8963" max="8963" width="13.42578125" bestFit="1" customWidth="1"/>
    <col min="8964" max="8964" width="13" customWidth="1"/>
    <col min="8965" max="8965" width="14.85546875" bestFit="1" customWidth="1"/>
    <col min="8966" max="8966" width="14.5703125" customWidth="1"/>
    <col min="8967" max="8968" width="14.42578125" customWidth="1"/>
    <col min="8969" max="8969" width="13.42578125" bestFit="1" customWidth="1"/>
    <col min="8970" max="8970" width="15.7109375" bestFit="1" customWidth="1"/>
    <col min="8971" max="8971" width="14.5703125" customWidth="1"/>
    <col min="8972" max="8972" width="14.85546875" bestFit="1" customWidth="1"/>
    <col min="8973" max="8973" width="13.85546875" bestFit="1" customWidth="1"/>
    <col min="9217" max="9217" width="27.85546875" customWidth="1"/>
    <col min="9218" max="9218" width="13.42578125" customWidth="1"/>
    <col min="9219" max="9219" width="13.42578125" bestFit="1" customWidth="1"/>
    <col min="9220" max="9220" width="13" customWidth="1"/>
    <col min="9221" max="9221" width="14.85546875" bestFit="1" customWidth="1"/>
    <col min="9222" max="9222" width="14.5703125" customWidth="1"/>
    <col min="9223" max="9224" width="14.42578125" customWidth="1"/>
    <col min="9225" max="9225" width="13.42578125" bestFit="1" customWidth="1"/>
    <col min="9226" max="9226" width="15.7109375" bestFit="1" customWidth="1"/>
    <col min="9227" max="9227" width="14.5703125" customWidth="1"/>
    <col min="9228" max="9228" width="14.85546875" bestFit="1" customWidth="1"/>
    <col min="9229" max="9229" width="13.85546875" bestFit="1" customWidth="1"/>
    <col min="9473" max="9473" width="27.85546875" customWidth="1"/>
    <col min="9474" max="9474" width="13.42578125" customWidth="1"/>
    <col min="9475" max="9475" width="13.42578125" bestFit="1" customWidth="1"/>
    <col min="9476" max="9476" width="13" customWidth="1"/>
    <col min="9477" max="9477" width="14.85546875" bestFit="1" customWidth="1"/>
    <col min="9478" max="9478" width="14.5703125" customWidth="1"/>
    <col min="9479" max="9480" width="14.42578125" customWidth="1"/>
    <col min="9481" max="9481" width="13.42578125" bestFit="1" customWidth="1"/>
    <col min="9482" max="9482" width="15.7109375" bestFit="1" customWidth="1"/>
    <col min="9483" max="9483" width="14.5703125" customWidth="1"/>
    <col min="9484" max="9484" width="14.85546875" bestFit="1" customWidth="1"/>
    <col min="9485" max="9485" width="13.85546875" bestFit="1" customWidth="1"/>
    <col min="9729" max="9729" width="27.85546875" customWidth="1"/>
    <col min="9730" max="9730" width="13.42578125" customWidth="1"/>
    <col min="9731" max="9731" width="13.42578125" bestFit="1" customWidth="1"/>
    <col min="9732" max="9732" width="13" customWidth="1"/>
    <col min="9733" max="9733" width="14.85546875" bestFit="1" customWidth="1"/>
    <col min="9734" max="9734" width="14.5703125" customWidth="1"/>
    <col min="9735" max="9736" width="14.42578125" customWidth="1"/>
    <col min="9737" max="9737" width="13.42578125" bestFit="1" customWidth="1"/>
    <col min="9738" max="9738" width="15.7109375" bestFit="1" customWidth="1"/>
    <col min="9739" max="9739" width="14.5703125" customWidth="1"/>
    <col min="9740" max="9740" width="14.85546875" bestFit="1" customWidth="1"/>
    <col min="9741" max="9741" width="13.85546875" bestFit="1" customWidth="1"/>
    <col min="9985" max="9985" width="27.85546875" customWidth="1"/>
    <col min="9986" max="9986" width="13.42578125" customWidth="1"/>
    <col min="9987" max="9987" width="13.42578125" bestFit="1" customWidth="1"/>
    <col min="9988" max="9988" width="13" customWidth="1"/>
    <col min="9989" max="9989" width="14.85546875" bestFit="1" customWidth="1"/>
    <col min="9990" max="9990" width="14.5703125" customWidth="1"/>
    <col min="9991" max="9992" width="14.42578125" customWidth="1"/>
    <col min="9993" max="9993" width="13.42578125" bestFit="1" customWidth="1"/>
    <col min="9994" max="9994" width="15.7109375" bestFit="1" customWidth="1"/>
    <col min="9995" max="9995" width="14.5703125" customWidth="1"/>
    <col min="9996" max="9996" width="14.85546875" bestFit="1" customWidth="1"/>
    <col min="9997" max="9997" width="13.85546875" bestFit="1" customWidth="1"/>
    <col min="10241" max="10241" width="27.85546875" customWidth="1"/>
    <col min="10242" max="10242" width="13.42578125" customWidth="1"/>
    <col min="10243" max="10243" width="13.42578125" bestFit="1" customWidth="1"/>
    <col min="10244" max="10244" width="13" customWidth="1"/>
    <col min="10245" max="10245" width="14.85546875" bestFit="1" customWidth="1"/>
    <col min="10246" max="10246" width="14.5703125" customWidth="1"/>
    <col min="10247" max="10248" width="14.42578125" customWidth="1"/>
    <col min="10249" max="10249" width="13.42578125" bestFit="1" customWidth="1"/>
    <col min="10250" max="10250" width="15.7109375" bestFit="1" customWidth="1"/>
    <col min="10251" max="10251" width="14.5703125" customWidth="1"/>
    <col min="10252" max="10252" width="14.85546875" bestFit="1" customWidth="1"/>
    <col min="10253" max="10253" width="13.85546875" bestFit="1" customWidth="1"/>
    <col min="10497" max="10497" width="27.85546875" customWidth="1"/>
    <col min="10498" max="10498" width="13.42578125" customWidth="1"/>
    <col min="10499" max="10499" width="13.42578125" bestFit="1" customWidth="1"/>
    <col min="10500" max="10500" width="13" customWidth="1"/>
    <col min="10501" max="10501" width="14.85546875" bestFit="1" customWidth="1"/>
    <col min="10502" max="10502" width="14.5703125" customWidth="1"/>
    <col min="10503" max="10504" width="14.42578125" customWidth="1"/>
    <col min="10505" max="10505" width="13.42578125" bestFit="1" customWidth="1"/>
    <col min="10506" max="10506" width="15.7109375" bestFit="1" customWidth="1"/>
    <col min="10507" max="10507" width="14.5703125" customWidth="1"/>
    <col min="10508" max="10508" width="14.85546875" bestFit="1" customWidth="1"/>
    <col min="10509" max="10509" width="13.85546875" bestFit="1" customWidth="1"/>
    <col min="10753" max="10753" width="27.85546875" customWidth="1"/>
    <col min="10754" max="10754" width="13.42578125" customWidth="1"/>
    <col min="10755" max="10755" width="13.42578125" bestFit="1" customWidth="1"/>
    <col min="10756" max="10756" width="13" customWidth="1"/>
    <col min="10757" max="10757" width="14.85546875" bestFit="1" customWidth="1"/>
    <col min="10758" max="10758" width="14.5703125" customWidth="1"/>
    <col min="10759" max="10760" width="14.42578125" customWidth="1"/>
    <col min="10761" max="10761" width="13.42578125" bestFit="1" customWidth="1"/>
    <col min="10762" max="10762" width="15.7109375" bestFit="1" customWidth="1"/>
    <col min="10763" max="10763" width="14.5703125" customWidth="1"/>
    <col min="10764" max="10764" width="14.85546875" bestFit="1" customWidth="1"/>
    <col min="10765" max="10765" width="13.85546875" bestFit="1" customWidth="1"/>
    <col min="11009" max="11009" width="27.85546875" customWidth="1"/>
    <col min="11010" max="11010" width="13.42578125" customWidth="1"/>
    <col min="11011" max="11011" width="13.42578125" bestFit="1" customWidth="1"/>
    <col min="11012" max="11012" width="13" customWidth="1"/>
    <col min="11013" max="11013" width="14.85546875" bestFit="1" customWidth="1"/>
    <col min="11014" max="11014" width="14.5703125" customWidth="1"/>
    <col min="11015" max="11016" width="14.42578125" customWidth="1"/>
    <col min="11017" max="11017" width="13.42578125" bestFit="1" customWidth="1"/>
    <col min="11018" max="11018" width="15.7109375" bestFit="1" customWidth="1"/>
    <col min="11019" max="11019" width="14.5703125" customWidth="1"/>
    <col min="11020" max="11020" width="14.85546875" bestFit="1" customWidth="1"/>
    <col min="11021" max="11021" width="13.85546875" bestFit="1" customWidth="1"/>
    <col min="11265" max="11265" width="27.85546875" customWidth="1"/>
    <col min="11266" max="11266" width="13.42578125" customWidth="1"/>
    <col min="11267" max="11267" width="13.42578125" bestFit="1" customWidth="1"/>
    <col min="11268" max="11268" width="13" customWidth="1"/>
    <col min="11269" max="11269" width="14.85546875" bestFit="1" customWidth="1"/>
    <col min="11270" max="11270" width="14.5703125" customWidth="1"/>
    <col min="11271" max="11272" width="14.42578125" customWidth="1"/>
    <col min="11273" max="11273" width="13.42578125" bestFit="1" customWidth="1"/>
    <col min="11274" max="11274" width="15.7109375" bestFit="1" customWidth="1"/>
    <col min="11275" max="11275" width="14.5703125" customWidth="1"/>
    <col min="11276" max="11276" width="14.85546875" bestFit="1" customWidth="1"/>
    <col min="11277" max="11277" width="13.85546875" bestFit="1" customWidth="1"/>
    <col min="11521" max="11521" width="27.85546875" customWidth="1"/>
    <col min="11522" max="11522" width="13.42578125" customWidth="1"/>
    <col min="11523" max="11523" width="13.42578125" bestFit="1" customWidth="1"/>
    <col min="11524" max="11524" width="13" customWidth="1"/>
    <col min="11525" max="11525" width="14.85546875" bestFit="1" customWidth="1"/>
    <col min="11526" max="11526" width="14.5703125" customWidth="1"/>
    <col min="11527" max="11528" width="14.42578125" customWidth="1"/>
    <col min="11529" max="11529" width="13.42578125" bestFit="1" customWidth="1"/>
    <col min="11530" max="11530" width="15.7109375" bestFit="1" customWidth="1"/>
    <col min="11531" max="11531" width="14.5703125" customWidth="1"/>
    <col min="11532" max="11532" width="14.85546875" bestFit="1" customWidth="1"/>
    <col min="11533" max="11533" width="13.85546875" bestFit="1" customWidth="1"/>
    <col min="11777" max="11777" width="27.85546875" customWidth="1"/>
    <col min="11778" max="11778" width="13.42578125" customWidth="1"/>
    <col min="11779" max="11779" width="13.42578125" bestFit="1" customWidth="1"/>
    <col min="11780" max="11780" width="13" customWidth="1"/>
    <col min="11781" max="11781" width="14.85546875" bestFit="1" customWidth="1"/>
    <col min="11782" max="11782" width="14.5703125" customWidth="1"/>
    <col min="11783" max="11784" width="14.42578125" customWidth="1"/>
    <col min="11785" max="11785" width="13.42578125" bestFit="1" customWidth="1"/>
    <col min="11786" max="11786" width="15.7109375" bestFit="1" customWidth="1"/>
    <col min="11787" max="11787" width="14.5703125" customWidth="1"/>
    <col min="11788" max="11788" width="14.85546875" bestFit="1" customWidth="1"/>
    <col min="11789" max="11789" width="13.85546875" bestFit="1" customWidth="1"/>
    <col min="12033" max="12033" width="27.85546875" customWidth="1"/>
    <col min="12034" max="12034" width="13.42578125" customWidth="1"/>
    <col min="12035" max="12035" width="13.42578125" bestFit="1" customWidth="1"/>
    <col min="12036" max="12036" width="13" customWidth="1"/>
    <col min="12037" max="12037" width="14.85546875" bestFit="1" customWidth="1"/>
    <col min="12038" max="12038" width="14.5703125" customWidth="1"/>
    <col min="12039" max="12040" width="14.42578125" customWidth="1"/>
    <col min="12041" max="12041" width="13.42578125" bestFit="1" customWidth="1"/>
    <col min="12042" max="12042" width="15.7109375" bestFit="1" customWidth="1"/>
    <col min="12043" max="12043" width="14.5703125" customWidth="1"/>
    <col min="12044" max="12044" width="14.85546875" bestFit="1" customWidth="1"/>
    <col min="12045" max="12045" width="13.85546875" bestFit="1" customWidth="1"/>
    <col min="12289" max="12289" width="27.85546875" customWidth="1"/>
    <col min="12290" max="12290" width="13.42578125" customWidth="1"/>
    <col min="12291" max="12291" width="13.42578125" bestFit="1" customWidth="1"/>
    <col min="12292" max="12292" width="13" customWidth="1"/>
    <col min="12293" max="12293" width="14.85546875" bestFit="1" customWidth="1"/>
    <col min="12294" max="12294" width="14.5703125" customWidth="1"/>
    <col min="12295" max="12296" width="14.42578125" customWidth="1"/>
    <col min="12297" max="12297" width="13.42578125" bestFit="1" customWidth="1"/>
    <col min="12298" max="12298" width="15.7109375" bestFit="1" customWidth="1"/>
    <col min="12299" max="12299" width="14.5703125" customWidth="1"/>
    <col min="12300" max="12300" width="14.85546875" bestFit="1" customWidth="1"/>
    <col min="12301" max="12301" width="13.85546875" bestFit="1" customWidth="1"/>
    <col min="12545" max="12545" width="27.85546875" customWidth="1"/>
    <col min="12546" max="12546" width="13.42578125" customWidth="1"/>
    <col min="12547" max="12547" width="13.42578125" bestFit="1" customWidth="1"/>
    <col min="12548" max="12548" width="13" customWidth="1"/>
    <col min="12549" max="12549" width="14.85546875" bestFit="1" customWidth="1"/>
    <col min="12550" max="12550" width="14.5703125" customWidth="1"/>
    <col min="12551" max="12552" width="14.42578125" customWidth="1"/>
    <col min="12553" max="12553" width="13.42578125" bestFit="1" customWidth="1"/>
    <col min="12554" max="12554" width="15.7109375" bestFit="1" customWidth="1"/>
    <col min="12555" max="12555" width="14.5703125" customWidth="1"/>
    <col min="12556" max="12556" width="14.85546875" bestFit="1" customWidth="1"/>
    <col min="12557" max="12557" width="13.85546875" bestFit="1" customWidth="1"/>
    <col min="12801" max="12801" width="27.85546875" customWidth="1"/>
    <col min="12802" max="12802" width="13.42578125" customWidth="1"/>
    <col min="12803" max="12803" width="13.42578125" bestFit="1" customWidth="1"/>
    <col min="12804" max="12804" width="13" customWidth="1"/>
    <col min="12805" max="12805" width="14.85546875" bestFit="1" customWidth="1"/>
    <col min="12806" max="12806" width="14.5703125" customWidth="1"/>
    <col min="12807" max="12808" width="14.42578125" customWidth="1"/>
    <col min="12809" max="12809" width="13.42578125" bestFit="1" customWidth="1"/>
    <col min="12810" max="12810" width="15.7109375" bestFit="1" customWidth="1"/>
    <col min="12811" max="12811" width="14.5703125" customWidth="1"/>
    <col min="12812" max="12812" width="14.85546875" bestFit="1" customWidth="1"/>
    <col min="12813" max="12813" width="13.85546875" bestFit="1" customWidth="1"/>
    <col min="13057" max="13057" width="27.85546875" customWidth="1"/>
    <col min="13058" max="13058" width="13.42578125" customWidth="1"/>
    <col min="13059" max="13059" width="13.42578125" bestFit="1" customWidth="1"/>
    <col min="13060" max="13060" width="13" customWidth="1"/>
    <col min="13061" max="13061" width="14.85546875" bestFit="1" customWidth="1"/>
    <col min="13062" max="13062" width="14.5703125" customWidth="1"/>
    <col min="13063" max="13064" width="14.42578125" customWidth="1"/>
    <col min="13065" max="13065" width="13.42578125" bestFit="1" customWidth="1"/>
    <col min="13066" max="13066" width="15.7109375" bestFit="1" customWidth="1"/>
    <col min="13067" max="13067" width="14.5703125" customWidth="1"/>
    <col min="13068" max="13068" width="14.85546875" bestFit="1" customWidth="1"/>
    <col min="13069" max="13069" width="13.85546875" bestFit="1" customWidth="1"/>
    <col min="13313" max="13313" width="27.85546875" customWidth="1"/>
    <col min="13314" max="13314" width="13.42578125" customWidth="1"/>
    <col min="13315" max="13315" width="13.42578125" bestFit="1" customWidth="1"/>
    <col min="13316" max="13316" width="13" customWidth="1"/>
    <col min="13317" max="13317" width="14.85546875" bestFit="1" customWidth="1"/>
    <col min="13318" max="13318" width="14.5703125" customWidth="1"/>
    <col min="13319" max="13320" width="14.42578125" customWidth="1"/>
    <col min="13321" max="13321" width="13.42578125" bestFit="1" customWidth="1"/>
    <col min="13322" max="13322" width="15.7109375" bestFit="1" customWidth="1"/>
    <col min="13323" max="13323" width="14.5703125" customWidth="1"/>
    <col min="13324" max="13324" width="14.85546875" bestFit="1" customWidth="1"/>
    <col min="13325" max="13325" width="13.85546875" bestFit="1" customWidth="1"/>
    <col min="13569" max="13569" width="27.85546875" customWidth="1"/>
    <col min="13570" max="13570" width="13.42578125" customWidth="1"/>
    <col min="13571" max="13571" width="13.42578125" bestFit="1" customWidth="1"/>
    <col min="13572" max="13572" width="13" customWidth="1"/>
    <col min="13573" max="13573" width="14.85546875" bestFit="1" customWidth="1"/>
    <col min="13574" max="13574" width="14.5703125" customWidth="1"/>
    <col min="13575" max="13576" width="14.42578125" customWidth="1"/>
    <col min="13577" max="13577" width="13.42578125" bestFit="1" customWidth="1"/>
    <col min="13578" max="13578" width="15.7109375" bestFit="1" customWidth="1"/>
    <col min="13579" max="13579" width="14.5703125" customWidth="1"/>
    <col min="13580" max="13580" width="14.85546875" bestFit="1" customWidth="1"/>
    <col min="13581" max="13581" width="13.85546875" bestFit="1" customWidth="1"/>
    <col min="13825" max="13825" width="27.85546875" customWidth="1"/>
    <col min="13826" max="13826" width="13.42578125" customWidth="1"/>
    <col min="13827" max="13827" width="13.42578125" bestFit="1" customWidth="1"/>
    <col min="13828" max="13828" width="13" customWidth="1"/>
    <col min="13829" max="13829" width="14.85546875" bestFit="1" customWidth="1"/>
    <col min="13830" max="13830" width="14.5703125" customWidth="1"/>
    <col min="13831" max="13832" width="14.42578125" customWidth="1"/>
    <col min="13833" max="13833" width="13.42578125" bestFit="1" customWidth="1"/>
    <col min="13834" max="13834" width="15.7109375" bestFit="1" customWidth="1"/>
    <col min="13835" max="13835" width="14.5703125" customWidth="1"/>
    <col min="13836" max="13836" width="14.85546875" bestFit="1" customWidth="1"/>
    <col min="13837" max="13837" width="13.85546875" bestFit="1" customWidth="1"/>
    <col min="14081" max="14081" width="27.85546875" customWidth="1"/>
    <col min="14082" max="14082" width="13.42578125" customWidth="1"/>
    <col min="14083" max="14083" width="13.42578125" bestFit="1" customWidth="1"/>
    <col min="14084" max="14084" width="13" customWidth="1"/>
    <col min="14085" max="14085" width="14.85546875" bestFit="1" customWidth="1"/>
    <col min="14086" max="14086" width="14.5703125" customWidth="1"/>
    <col min="14087" max="14088" width="14.42578125" customWidth="1"/>
    <col min="14089" max="14089" width="13.42578125" bestFit="1" customWidth="1"/>
    <col min="14090" max="14090" width="15.7109375" bestFit="1" customWidth="1"/>
    <col min="14091" max="14091" width="14.5703125" customWidth="1"/>
    <col min="14092" max="14092" width="14.85546875" bestFit="1" customWidth="1"/>
    <col min="14093" max="14093" width="13.85546875" bestFit="1" customWidth="1"/>
    <col min="14337" max="14337" width="27.85546875" customWidth="1"/>
    <col min="14338" max="14338" width="13.42578125" customWidth="1"/>
    <col min="14339" max="14339" width="13.42578125" bestFit="1" customWidth="1"/>
    <col min="14340" max="14340" width="13" customWidth="1"/>
    <col min="14341" max="14341" width="14.85546875" bestFit="1" customWidth="1"/>
    <col min="14342" max="14342" width="14.5703125" customWidth="1"/>
    <col min="14343" max="14344" width="14.42578125" customWidth="1"/>
    <col min="14345" max="14345" width="13.42578125" bestFit="1" customWidth="1"/>
    <col min="14346" max="14346" width="15.7109375" bestFit="1" customWidth="1"/>
    <col min="14347" max="14347" width="14.5703125" customWidth="1"/>
    <col min="14348" max="14348" width="14.85546875" bestFit="1" customWidth="1"/>
    <col min="14349" max="14349" width="13.85546875" bestFit="1" customWidth="1"/>
    <col min="14593" max="14593" width="27.85546875" customWidth="1"/>
    <col min="14594" max="14594" width="13.42578125" customWidth="1"/>
    <col min="14595" max="14595" width="13.42578125" bestFit="1" customWidth="1"/>
    <col min="14596" max="14596" width="13" customWidth="1"/>
    <col min="14597" max="14597" width="14.85546875" bestFit="1" customWidth="1"/>
    <col min="14598" max="14598" width="14.5703125" customWidth="1"/>
    <col min="14599" max="14600" width="14.42578125" customWidth="1"/>
    <col min="14601" max="14601" width="13.42578125" bestFit="1" customWidth="1"/>
    <col min="14602" max="14602" width="15.7109375" bestFit="1" customWidth="1"/>
    <col min="14603" max="14603" width="14.5703125" customWidth="1"/>
    <col min="14604" max="14604" width="14.85546875" bestFit="1" customWidth="1"/>
    <col min="14605" max="14605" width="13.85546875" bestFit="1" customWidth="1"/>
    <col min="14849" max="14849" width="27.85546875" customWidth="1"/>
    <col min="14850" max="14850" width="13.42578125" customWidth="1"/>
    <col min="14851" max="14851" width="13.42578125" bestFit="1" customWidth="1"/>
    <col min="14852" max="14852" width="13" customWidth="1"/>
    <col min="14853" max="14853" width="14.85546875" bestFit="1" customWidth="1"/>
    <col min="14854" max="14854" width="14.5703125" customWidth="1"/>
    <col min="14855" max="14856" width="14.42578125" customWidth="1"/>
    <col min="14857" max="14857" width="13.42578125" bestFit="1" customWidth="1"/>
    <col min="14858" max="14858" width="15.7109375" bestFit="1" customWidth="1"/>
    <col min="14859" max="14859" width="14.5703125" customWidth="1"/>
    <col min="14860" max="14860" width="14.85546875" bestFit="1" customWidth="1"/>
    <col min="14861" max="14861" width="13.85546875" bestFit="1" customWidth="1"/>
    <col min="15105" max="15105" width="27.85546875" customWidth="1"/>
    <col min="15106" max="15106" width="13.42578125" customWidth="1"/>
    <col min="15107" max="15107" width="13.42578125" bestFit="1" customWidth="1"/>
    <col min="15108" max="15108" width="13" customWidth="1"/>
    <col min="15109" max="15109" width="14.85546875" bestFit="1" customWidth="1"/>
    <col min="15110" max="15110" width="14.5703125" customWidth="1"/>
    <col min="15111" max="15112" width="14.42578125" customWidth="1"/>
    <col min="15113" max="15113" width="13.42578125" bestFit="1" customWidth="1"/>
    <col min="15114" max="15114" width="15.7109375" bestFit="1" customWidth="1"/>
    <col min="15115" max="15115" width="14.5703125" customWidth="1"/>
    <col min="15116" max="15116" width="14.85546875" bestFit="1" customWidth="1"/>
    <col min="15117" max="15117" width="13.85546875" bestFit="1" customWidth="1"/>
    <col min="15361" max="15361" width="27.85546875" customWidth="1"/>
    <col min="15362" max="15362" width="13.42578125" customWidth="1"/>
    <col min="15363" max="15363" width="13.42578125" bestFit="1" customWidth="1"/>
    <col min="15364" max="15364" width="13" customWidth="1"/>
    <col min="15365" max="15365" width="14.85546875" bestFit="1" customWidth="1"/>
    <col min="15366" max="15366" width="14.5703125" customWidth="1"/>
    <col min="15367" max="15368" width="14.42578125" customWidth="1"/>
    <col min="15369" max="15369" width="13.42578125" bestFit="1" customWidth="1"/>
    <col min="15370" max="15370" width="15.7109375" bestFit="1" customWidth="1"/>
    <col min="15371" max="15371" width="14.5703125" customWidth="1"/>
    <col min="15372" max="15372" width="14.85546875" bestFit="1" customWidth="1"/>
    <col min="15373" max="15373" width="13.85546875" bestFit="1" customWidth="1"/>
    <col min="15617" max="15617" width="27.85546875" customWidth="1"/>
    <col min="15618" max="15618" width="13.42578125" customWidth="1"/>
    <col min="15619" max="15619" width="13.42578125" bestFit="1" customWidth="1"/>
    <col min="15620" max="15620" width="13" customWidth="1"/>
    <col min="15621" max="15621" width="14.85546875" bestFit="1" customWidth="1"/>
    <col min="15622" max="15622" width="14.5703125" customWidth="1"/>
    <col min="15623" max="15624" width="14.42578125" customWidth="1"/>
    <col min="15625" max="15625" width="13.42578125" bestFit="1" customWidth="1"/>
    <col min="15626" max="15626" width="15.7109375" bestFit="1" customWidth="1"/>
    <col min="15627" max="15627" width="14.5703125" customWidth="1"/>
    <col min="15628" max="15628" width="14.85546875" bestFit="1" customWidth="1"/>
    <col min="15629" max="15629" width="13.85546875" bestFit="1" customWidth="1"/>
    <col min="15873" max="15873" width="27.85546875" customWidth="1"/>
    <col min="15874" max="15874" width="13.42578125" customWidth="1"/>
    <col min="15875" max="15875" width="13.42578125" bestFit="1" customWidth="1"/>
    <col min="15876" max="15876" width="13" customWidth="1"/>
    <col min="15877" max="15877" width="14.85546875" bestFit="1" customWidth="1"/>
    <col min="15878" max="15878" width="14.5703125" customWidth="1"/>
    <col min="15879" max="15880" width="14.42578125" customWidth="1"/>
    <col min="15881" max="15881" width="13.42578125" bestFit="1" customWidth="1"/>
    <col min="15882" max="15882" width="15.7109375" bestFit="1" customWidth="1"/>
    <col min="15883" max="15883" width="14.5703125" customWidth="1"/>
    <col min="15884" max="15884" width="14.85546875" bestFit="1" customWidth="1"/>
    <col min="15885" max="15885" width="13.85546875" bestFit="1" customWidth="1"/>
    <col min="16129" max="16129" width="27.85546875" customWidth="1"/>
    <col min="16130" max="16130" width="13.42578125" customWidth="1"/>
    <col min="16131" max="16131" width="13.42578125" bestFit="1" customWidth="1"/>
    <col min="16132" max="16132" width="13" customWidth="1"/>
    <col min="16133" max="16133" width="14.85546875" bestFit="1" customWidth="1"/>
    <col min="16134" max="16134" width="14.5703125" customWidth="1"/>
    <col min="16135" max="16136" width="14.42578125" customWidth="1"/>
    <col min="16137" max="16137" width="13.42578125" bestFit="1" customWidth="1"/>
    <col min="16138" max="16138" width="15.7109375" bestFit="1" customWidth="1"/>
    <col min="16139" max="16139" width="14.5703125" customWidth="1"/>
    <col min="16140" max="16140" width="14.85546875" bestFit="1" customWidth="1"/>
    <col min="16141" max="16141" width="13.85546875" bestFit="1" customWidth="1"/>
  </cols>
  <sheetData>
    <row r="2" spans="1:27" x14ac:dyDescent="0.25">
      <c r="F2" s="46"/>
    </row>
    <row r="6" spans="1:27" ht="15.75" thickBot="1" x14ac:dyDescent="0.3"/>
    <row r="7" spans="1:27" ht="16.5" thickBot="1" x14ac:dyDescent="0.3">
      <c r="B7" s="355" t="s">
        <v>0</v>
      </c>
      <c r="C7" s="356"/>
      <c r="J7" s="108" t="s">
        <v>180</v>
      </c>
    </row>
    <row r="8" spans="1:27" ht="15.75" x14ac:dyDescent="0.25">
      <c r="J8" s="109"/>
    </row>
    <row r="9" spans="1:27" x14ac:dyDescent="0.25">
      <c r="A9" s="331" t="s">
        <v>1</v>
      </c>
      <c r="B9" s="331"/>
      <c r="C9" s="331"/>
      <c r="D9" s="331"/>
      <c r="E9" s="331"/>
      <c r="F9" s="331"/>
      <c r="G9" s="331"/>
      <c r="H9" s="331"/>
      <c r="I9" s="331"/>
      <c r="J9" s="331"/>
      <c r="K9" s="331"/>
      <c r="L9" s="102"/>
      <c r="M9" s="102"/>
      <c r="N9" s="102"/>
      <c r="O9" s="102"/>
      <c r="P9" s="102"/>
      <c r="Q9" s="102"/>
      <c r="R9" s="102"/>
      <c r="S9" s="102"/>
      <c r="T9" s="102"/>
      <c r="U9" s="102"/>
      <c r="V9" s="102"/>
      <c r="W9" s="102"/>
      <c r="X9" s="102"/>
      <c r="Y9" s="102"/>
      <c r="Z9" s="102"/>
      <c r="AA9" s="102"/>
    </row>
    <row r="10" spans="1:27" x14ac:dyDescent="0.25">
      <c r="A10" s="331" t="s">
        <v>2</v>
      </c>
      <c r="B10" s="331"/>
      <c r="C10" s="331"/>
      <c r="D10" s="331"/>
      <c r="E10" s="331"/>
      <c r="F10" s="331"/>
      <c r="G10" s="331"/>
      <c r="H10" s="331"/>
      <c r="I10" s="331"/>
      <c r="J10" s="331"/>
      <c r="K10" s="331"/>
      <c r="L10" s="102"/>
      <c r="M10" s="102"/>
      <c r="N10" s="102"/>
      <c r="O10" s="102"/>
      <c r="P10" s="102"/>
      <c r="Q10" s="102"/>
      <c r="R10" s="102"/>
      <c r="S10" s="102"/>
      <c r="T10" s="102"/>
      <c r="U10" s="102"/>
      <c r="V10" s="102"/>
      <c r="W10" s="102"/>
      <c r="X10" s="102"/>
      <c r="Y10" s="102"/>
      <c r="Z10" s="102"/>
      <c r="AA10" s="102"/>
    </row>
    <row r="11" spans="1:27" x14ac:dyDescent="0.25">
      <c r="A11" s="331" t="s">
        <v>151</v>
      </c>
      <c r="B11" s="331"/>
      <c r="C11" s="331"/>
      <c r="D11" s="331"/>
      <c r="E11" s="331"/>
      <c r="F11" s="331"/>
      <c r="G11" s="331"/>
      <c r="H11" s="331"/>
      <c r="I11" s="331"/>
      <c r="J11" s="331"/>
      <c r="K11" s="331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02"/>
      <c r="W11" s="102"/>
      <c r="X11" s="102"/>
      <c r="Y11" s="102"/>
      <c r="Z11" s="102"/>
      <c r="AA11" s="102"/>
    </row>
    <row r="12" spans="1:27" x14ac:dyDescent="0.25">
      <c r="A12" s="357" t="s">
        <v>137</v>
      </c>
      <c r="B12" s="357"/>
      <c r="C12" s="357"/>
      <c r="D12" s="357"/>
      <c r="E12" s="357"/>
      <c r="F12" s="357"/>
      <c r="G12" s="357"/>
      <c r="H12" s="357"/>
      <c r="I12" s="357"/>
      <c r="J12" s="357"/>
      <c r="K12" s="357"/>
    </row>
    <row r="14" spans="1:27" ht="15" customHeight="1" x14ac:dyDescent="0.25">
      <c r="A14" s="350" t="s">
        <v>223</v>
      </c>
      <c r="B14" s="350"/>
      <c r="C14" s="350"/>
      <c r="D14" s="350"/>
      <c r="E14" s="350"/>
      <c r="F14" s="350"/>
      <c r="G14" s="350"/>
      <c r="H14" s="350"/>
      <c r="I14" s="350"/>
      <c r="J14" s="350"/>
      <c r="K14" s="350"/>
      <c r="L14" s="47"/>
      <c r="M14" s="48"/>
    </row>
    <row r="15" spans="1:27" ht="9" customHeight="1" x14ac:dyDescent="0.2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27" x14ac:dyDescent="0.25">
      <c r="A16" s="351" t="s">
        <v>152</v>
      </c>
      <c r="B16" s="348" t="s">
        <v>84</v>
      </c>
      <c r="C16" s="348"/>
      <c r="D16" s="354" t="s">
        <v>85</v>
      </c>
      <c r="E16" s="354"/>
      <c r="F16" s="354" t="s">
        <v>86</v>
      </c>
      <c r="G16" s="354"/>
      <c r="H16" s="348" t="s">
        <v>87</v>
      </c>
      <c r="I16" s="348"/>
    </row>
    <row r="17" spans="1:13" x14ac:dyDescent="0.25">
      <c r="A17" s="352"/>
      <c r="B17" s="49" t="s">
        <v>153</v>
      </c>
      <c r="C17" s="289" t="s">
        <v>90</v>
      </c>
      <c r="D17" s="49" t="s">
        <v>153</v>
      </c>
      <c r="E17" s="289" t="s">
        <v>90</v>
      </c>
      <c r="F17" s="49" t="s">
        <v>153</v>
      </c>
      <c r="G17" s="289" t="s">
        <v>90</v>
      </c>
      <c r="H17" s="49" t="s">
        <v>153</v>
      </c>
      <c r="I17" s="289" t="s">
        <v>90</v>
      </c>
      <c r="L17" s="50"/>
      <c r="M17" s="50"/>
    </row>
    <row r="18" spans="1:13" x14ac:dyDescent="0.25">
      <c r="A18" s="51" t="s">
        <v>66</v>
      </c>
      <c r="B18" s="52">
        <v>3985581.27</v>
      </c>
      <c r="C18" s="52">
        <v>3830190.31</v>
      </c>
      <c r="D18" s="52">
        <v>3985581.27</v>
      </c>
      <c r="E18" s="53">
        <v>3893734.48</v>
      </c>
      <c r="F18" s="52">
        <v>3985581.27</v>
      </c>
      <c r="G18" s="53">
        <v>3951903.53</v>
      </c>
      <c r="H18" s="52">
        <v>3985581.27</v>
      </c>
      <c r="I18" s="52">
        <v>3946986.7</v>
      </c>
      <c r="L18" s="55"/>
      <c r="M18" s="55"/>
    </row>
    <row r="19" spans="1:13" x14ac:dyDescent="0.25">
      <c r="A19" s="51" t="s">
        <v>154</v>
      </c>
      <c r="B19" s="14">
        <v>1165344.25</v>
      </c>
      <c r="C19" s="14">
        <v>0</v>
      </c>
      <c r="D19" s="14">
        <v>3598165.57</v>
      </c>
      <c r="E19" s="53">
        <v>136886.92000000001</v>
      </c>
      <c r="F19" s="14">
        <v>539792.39</v>
      </c>
      <c r="G19" s="53">
        <v>1879182.54</v>
      </c>
      <c r="H19" s="14">
        <v>227262.65</v>
      </c>
      <c r="I19" s="52">
        <v>1267854.54</v>
      </c>
      <c r="L19" s="55"/>
      <c r="M19" s="55"/>
    </row>
    <row r="20" spans="1:13" ht="15.75" x14ac:dyDescent="0.3">
      <c r="A20" s="51" t="s">
        <v>91</v>
      </c>
      <c r="B20" s="14">
        <v>0</v>
      </c>
      <c r="C20" s="56">
        <v>0</v>
      </c>
      <c r="D20" s="14">
        <v>0</v>
      </c>
      <c r="E20" s="12">
        <v>0</v>
      </c>
      <c r="F20" s="14">
        <v>0</v>
      </c>
      <c r="G20" s="56">
        <v>0</v>
      </c>
      <c r="H20" s="14">
        <v>0</v>
      </c>
      <c r="I20" s="52">
        <v>0</v>
      </c>
      <c r="L20" s="55"/>
      <c r="M20" s="55"/>
    </row>
    <row r="21" spans="1:13" x14ac:dyDescent="0.25">
      <c r="A21" s="51" t="s">
        <v>92</v>
      </c>
      <c r="B21" s="20">
        <f t="shared" ref="B21:I21" si="0">SUM(B18:B20)</f>
        <v>5150925.5199999996</v>
      </c>
      <c r="C21" s="20">
        <f t="shared" si="0"/>
        <v>3830190.31</v>
      </c>
      <c r="D21" s="20">
        <f t="shared" si="0"/>
        <v>7583746.8399999999</v>
      </c>
      <c r="E21" s="20">
        <f t="shared" si="0"/>
        <v>4030621.4</v>
      </c>
      <c r="F21" s="20">
        <f t="shared" si="0"/>
        <v>4525373.66</v>
      </c>
      <c r="G21" s="20">
        <f t="shared" si="0"/>
        <v>5831086.0700000003</v>
      </c>
      <c r="H21" s="20">
        <f t="shared" si="0"/>
        <v>4212843.92</v>
      </c>
      <c r="I21" s="20">
        <f t="shared" si="0"/>
        <v>5214841.24</v>
      </c>
      <c r="L21" s="58"/>
      <c r="M21" s="55"/>
    </row>
    <row r="22" spans="1:13" x14ac:dyDescent="0.25">
      <c r="A22" s="19"/>
      <c r="B22" s="59"/>
      <c r="C22" s="60"/>
      <c r="D22" s="60"/>
      <c r="E22" s="60"/>
      <c r="F22" s="60"/>
      <c r="G22" s="60"/>
      <c r="H22" s="60"/>
      <c r="I22" s="60"/>
      <c r="J22" s="61"/>
      <c r="K22" s="60"/>
      <c r="L22" s="62"/>
      <c r="M22" s="110"/>
    </row>
    <row r="23" spans="1:13" ht="15" hidden="1" customHeight="1" x14ac:dyDescent="0.25">
      <c r="A23" s="350" t="s">
        <v>215</v>
      </c>
      <c r="B23" s="350"/>
      <c r="C23" s="350"/>
      <c r="D23" s="350"/>
      <c r="E23" s="350"/>
      <c r="F23" s="350"/>
      <c r="G23" s="350"/>
      <c r="H23" s="350"/>
      <c r="I23" s="350"/>
      <c r="J23" s="350"/>
      <c r="K23" s="350"/>
      <c r="L23" s="63"/>
      <c r="M23" s="290"/>
    </row>
    <row r="24" spans="1:13" ht="15" hidden="1" customHeight="1" x14ac:dyDescent="0.25">
      <c r="A24" s="67"/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3"/>
      <c r="M24" s="290"/>
    </row>
    <row r="25" spans="1:13" ht="15" hidden="1" customHeight="1" x14ac:dyDescent="0.25">
      <c r="A25" s="351" t="s">
        <v>152</v>
      </c>
      <c r="B25" s="353" t="s">
        <v>93</v>
      </c>
      <c r="C25" s="353"/>
      <c r="D25" s="349" t="s">
        <v>94</v>
      </c>
      <c r="E25" s="349"/>
      <c r="F25" s="349" t="s">
        <v>63</v>
      </c>
      <c r="G25" s="349"/>
      <c r="H25" s="353" t="s">
        <v>64</v>
      </c>
      <c r="I25" s="353"/>
    </row>
    <row r="26" spans="1:13" ht="15" hidden="1" customHeight="1" x14ac:dyDescent="0.25">
      <c r="A26" s="352"/>
      <c r="B26" s="49" t="s">
        <v>153</v>
      </c>
      <c r="C26" s="289" t="s">
        <v>90</v>
      </c>
      <c r="D26" s="49" t="s">
        <v>153</v>
      </c>
      <c r="E26" s="289" t="s">
        <v>90</v>
      </c>
      <c r="F26" s="49" t="s">
        <v>153</v>
      </c>
      <c r="G26" s="289" t="s">
        <v>90</v>
      </c>
      <c r="H26" s="49" t="s">
        <v>153</v>
      </c>
      <c r="I26" s="289" t="s">
        <v>90</v>
      </c>
    </row>
    <row r="27" spans="1:13" ht="15" hidden="1" customHeight="1" x14ac:dyDescent="0.25">
      <c r="A27" s="51" t="s">
        <v>66</v>
      </c>
      <c r="B27" s="53"/>
      <c r="C27" s="53"/>
      <c r="D27" s="52"/>
      <c r="E27" s="53"/>
      <c r="F27" s="52"/>
      <c r="G27" s="14"/>
      <c r="H27" s="52"/>
      <c r="I27" s="53"/>
    </row>
    <row r="28" spans="1:13" ht="15" hidden="1" customHeight="1" x14ac:dyDescent="0.25">
      <c r="A28" s="51" t="s">
        <v>154</v>
      </c>
      <c r="B28" s="14"/>
      <c r="C28" s="14"/>
      <c r="D28" s="14"/>
      <c r="E28" s="14"/>
      <c r="F28" s="14"/>
      <c r="G28" s="14"/>
      <c r="H28" s="14"/>
      <c r="I28" s="52"/>
    </row>
    <row r="29" spans="1:13" ht="15" hidden="1" customHeight="1" x14ac:dyDescent="0.25">
      <c r="A29" s="51" t="s">
        <v>92</v>
      </c>
      <c r="B29" s="20">
        <f t="shared" ref="B29:I29" si="1">SUM(B27:B28)</f>
        <v>0</v>
      </c>
      <c r="C29" s="20">
        <f t="shared" si="1"/>
        <v>0</v>
      </c>
      <c r="D29" s="20">
        <f t="shared" si="1"/>
        <v>0</v>
      </c>
      <c r="E29" s="20">
        <f t="shared" si="1"/>
        <v>0</v>
      </c>
      <c r="F29" s="20">
        <f t="shared" si="1"/>
        <v>0</v>
      </c>
      <c r="G29" s="20">
        <f t="shared" si="1"/>
        <v>0</v>
      </c>
      <c r="H29" s="20">
        <f t="shared" si="1"/>
        <v>0</v>
      </c>
      <c r="I29" s="20">
        <f t="shared" si="1"/>
        <v>0</v>
      </c>
    </row>
    <row r="30" spans="1:13" ht="15" hidden="1" customHeight="1" x14ac:dyDescent="0.25">
      <c r="A30" s="64"/>
      <c r="B30" s="65"/>
      <c r="C30" s="65"/>
      <c r="D30" s="65"/>
      <c r="E30" s="65"/>
      <c r="F30" s="65"/>
      <c r="G30" s="65"/>
      <c r="H30" s="65"/>
      <c r="I30" s="65"/>
      <c r="J30" s="66"/>
      <c r="K30" s="66"/>
      <c r="L30" s="63"/>
      <c r="M30" s="290"/>
    </row>
    <row r="31" spans="1:13" ht="15" hidden="1" customHeight="1" x14ac:dyDescent="0.25">
      <c r="A31" s="64"/>
      <c r="B31" s="65"/>
      <c r="C31" s="65"/>
      <c r="D31" s="65"/>
      <c r="E31" s="65"/>
      <c r="F31" s="65"/>
      <c r="G31" s="65"/>
      <c r="H31" s="65"/>
      <c r="I31" s="65"/>
      <c r="J31" s="66"/>
      <c r="K31" s="66"/>
      <c r="L31" s="63"/>
      <c r="M31" s="290"/>
    </row>
    <row r="32" spans="1:13" ht="15" hidden="1" customHeight="1" x14ac:dyDescent="0.25">
      <c r="A32" s="350" t="s">
        <v>216</v>
      </c>
      <c r="B32" s="350"/>
      <c r="C32" s="350"/>
      <c r="D32" s="350"/>
      <c r="E32" s="350"/>
      <c r="F32" s="350"/>
      <c r="G32" s="350"/>
      <c r="H32" s="350"/>
      <c r="I32" s="350"/>
      <c r="J32" s="350"/>
      <c r="K32" s="350"/>
      <c r="L32" s="63"/>
      <c r="M32" s="290"/>
    </row>
    <row r="33" spans="1:13" ht="9" hidden="1" customHeight="1" x14ac:dyDescent="0.25">
      <c r="A33" s="67"/>
      <c r="B33" s="67"/>
      <c r="C33" s="67"/>
      <c r="D33" s="67"/>
      <c r="E33" s="67"/>
      <c r="F33" s="67"/>
      <c r="G33" s="67"/>
      <c r="H33" s="67"/>
      <c r="I33" s="67"/>
      <c r="J33" s="67"/>
      <c r="K33" s="67"/>
      <c r="L33" s="63"/>
      <c r="M33" s="290"/>
    </row>
    <row r="34" spans="1:13" ht="15" hidden="1" customHeight="1" x14ac:dyDescent="0.25">
      <c r="A34" s="351" t="s">
        <v>152</v>
      </c>
      <c r="B34" s="353" t="s">
        <v>65</v>
      </c>
      <c r="C34" s="353"/>
      <c r="D34" s="349" t="s">
        <v>95</v>
      </c>
      <c r="E34" s="349"/>
      <c r="F34" s="349" t="s">
        <v>96</v>
      </c>
      <c r="G34" s="349"/>
      <c r="H34" s="353" t="s">
        <v>97</v>
      </c>
      <c r="I34" s="353"/>
      <c r="J34" s="349" t="s">
        <v>184</v>
      </c>
      <c r="K34" s="349"/>
    </row>
    <row r="35" spans="1:13" ht="15" hidden="1" customHeight="1" x14ac:dyDescent="0.25">
      <c r="A35" s="352"/>
      <c r="B35" s="49" t="s">
        <v>153</v>
      </c>
      <c r="C35" s="289" t="s">
        <v>90</v>
      </c>
      <c r="D35" s="49" t="s">
        <v>153</v>
      </c>
      <c r="E35" s="289" t="s">
        <v>90</v>
      </c>
      <c r="F35" s="49" t="s">
        <v>153</v>
      </c>
      <c r="G35" s="289" t="s">
        <v>90</v>
      </c>
      <c r="H35" s="49" t="s">
        <v>153</v>
      </c>
      <c r="I35" s="289" t="s">
        <v>90</v>
      </c>
      <c r="J35" s="49" t="s">
        <v>153</v>
      </c>
      <c r="K35" s="289" t="s">
        <v>90</v>
      </c>
    </row>
    <row r="36" spans="1:13" ht="15" hidden="1" customHeight="1" x14ac:dyDescent="0.25">
      <c r="A36" s="51" t="s">
        <v>66</v>
      </c>
      <c r="B36" s="53"/>
      <c r="C36" s="52"/>
      <c r="D36" s="53"/>
      <c r="E36" s="14"/>
      <c r="F36" s="53"/>
      <c r="G36" s="14"/>
      <c r="H36" s="53"/>
      <c r="I36" s="14"/>
      <c r="J36" s="54">
        <f>+B18+D18+F18+H18+B27+D27+F27+H27+B36+D36+F36+H36</f>
        <v>15942325.08</v>
      </c>
      <c r="K36" s="54">
        <f>+C18+E18+G18+I18+C27+E27+G27+I27+C36+E36+G36+I36</f>
        <v>15622815.02</v>
      </c>
    </row>
    <row r="37" spans="1:13" ht="15" hidden="1" customHeight="1" x14ac:dyDescent="0.25">
      <c r="A37" s="51" t="s">
        <v>154</v>
      </c>
      <c r="B37" s="14"/>
      <c r="C37" s="14"/>
      <c r="D37" s="14"/>
      <c r="E37" s="14"/>
      <c r="F37" s="14"/>
      <c r="G37" s="14"/>
      <c r="H37" s="14"/>
      <c r="I37" s="14"/>
      <c r="J37" s="54">
        <f>+B19+D19+F19+H19+B28+D28+F28+H28+B37+D37+F37+H37</f>
        <v>5530564.8600000003</v>
      </c>
      <c r="K37" s="54">
        <f>+C19+E19+G19+I19+C28+E28+G28+I28+C37+E37+G37+I37</f>
        <v>3283924</v>
      </c>
    </row>
    <row r="38" spans="1:13" ht="15" hidden="1" customHeight="1" x14ac:dyDescent="0.25">
      <c r="A38" s="51" t="s">
        <v>92</v>
      </c>
      <c r="B38" s="20">
        <f t="shared" ref="B38:K38" si="2">SUM(B36:B37)</f>
        <v>0</v>
      </c>
      <c r="C38" s="20">
        <f t="shared" si="2"/>
        <v>0</v>
      </c>
      <c r="D38" s="20">
        <f t="shared" si="2"/>
        <v>0</v>
      </c>
      <c r="E38" s="20">
        <f t="shared" si="2"/>
        <v>0</v>
      </c>
      <c r="F38" s="20">
        <f t="shared" si="2"/>
        <v>0</v>
      </c>
      <c r="G38" s="20">
        <f t="shared" si="2"/>
        <v>0</v>
      </c>
      <c r="H38" s="20">
        <f t="shared" si="2"/>
        <v>0</v>
      </c>
      <c r="I38" s="20">
        <f t="shared" si="2"/>
        <v>0</v>
      </c>
      <c r="J38" s="57">
        <f t="shared" si="2"/>
        <v>21472889.940000001</v>
      </c>
      <c r="K38" s="57">
        <f t="shared" si="2"/>
        <v>18906739.02</v>
      </c>
    </row>
    <row r="39" spans="1:13" ht="15" hidden="1" customHeight="1" x14ac:dyDescent="0.25">
      <c r="A39" s="68"/>
      <c r="B39" s="69"/>
      <c r="C39" s="69"/>
      <c r="D39" s="69"/>
      <c r="E39" s="69"/>
      <c r="F39" s="69"/>
      <c r="G39" s="69"/>
      <c r="H39" s="69"/>
      <c r="I39" s="69"/>
      <c r="J39" s="70"/>
      <c r="K39" s="70"/>
      <c r="L39" s="63"/>
      <c r="M39" s="290"/>
    </row>
    <row r="40" spans="1:13" ht="15" hidden="1" customHeight="1" x14ac:dyDescent="0.25">
      <c r="A40" s="71" t="s">
        <v>173</v>
      </c>
      <c r="B40" s="58"/>
      <c r="C40" s="55"/>
      <c r="D40" s="55"/>
      <c r="E40" s="55"/>
      <c r="F40" s="55"/>
      <c r="G40" s="55"/>
      <c r="H40" s="55"/>
      <c r="I40" s="55"/>
      <c r="J40" s="55"/>
      <c r="K40" s="55"/>
      <c r="L40" s="63"/>
      <c r="M40" s="290"/>
    </row>
    <row r="41" spans="1:13" ht="15" hidden="1" customHeight="1" x14ac:dyDescent="0.25">
      <c r="A41" s="346" t="s">
        <v>83</v>
      </c>
      <c r="B41" s="348" t="s">
        <v>174</v>
      </c>
      <c r="C41" s="348"/>
      <c r="D41" s="55"/>
      <c r="E41" s="55"/>
      <c r="F41" s="55"/>
      <c r="G41" s="55"/>
      <c r="H41" s="55"/>
      <c r="I41" s="55"/>
      <c r="J41" s="55"/>
      <c r="K41" s="55"/>
      <c r="L41" s="63"/>
      <c r="M41" s="290"/>
    </row>
    <row r="42" spans="1:13" ht="15" hidden="1" customHeight="1" x14ac:dyDescent="0.25">
      <c r="A42" s="347"/>
      <c r="B42" s="49" t="s">
        <v>89</v>
      </c>
      <c r="C42" s="289" t="s">
        <v>90</v>
      </c>
      <c r="D42" s="55"/>
      <c r="E42" s="55"/>
      <c r="F42" s="55"/>
      <c r="G42" s="55"/>
      <c r="H42" s="55"/>
      <c r="I42" s="55"/>
      <c r="J42" s="55"/>
      <c r="K42" s="55"/>
      <c r="L42" s="63"/>
      <c r="M42" s="290"/>
    </row>
    <row r="43" spans="1:13" ht="15" hidden="1" customHeight="1" x14ac:dyDescent="0.25">
      <c r="A43" s="72" t="s">
        <v>66</v>
      </c>
      <c r="B43" s="73">
        <f>+J18+J27+J36</f>
        <v>15942325.08</v>
      </c>
      <c r="C43" s="73">
        <f>+K18+K27+K36</f>
        <v>15622815.02</v>
      </c>
      <c r="D43" s="55"/>
      <c r="E43" s="55"/>
      <c r="F43" s="55"/>
      <c r="G43" s="55"/>
      <c r="H43" s="55"/>
      <c r="I43" s="55"/>
      <c r="J43" s="55"/>
      <c r="K43" s="55"/>
      <c r="L43" s="63"/>
      <c r="M43" s="290"/>
    </row>
    <row r="44" spans="1:13" ht="15" hidden="1" customHeight="1" x14ac:dyDescent="0.25">
      <c r="A44" s="51" t="s">
        <v>154</v>
      </c>
      <c r="B44" s="73">
        <f>+J19+J28+J37</f>
        <v>5530564.8600000003</v>
      </c>
      <c r="C44" s="73">
        <f>+K19+K28+K37</f>
        <v>3283924</v>
      </c>
      <c r="D44" s="55"/>
      <c r="E44" s="55"/>
      <c r="F44" s="55"/>
      <c r="G44" s="55"/>
      <c r="H44" s="55"/>
      <c r="I44" s="55"/>
      <c r="J44" s="55"/>
      <c r="K44" s="55"/>
      <c r="L44" s="63"/>
      <c r="M44" s="290"/>
    </row>
    <row r="45" spans="1:13" ht="15" hidden="1" customHeight="1" thickBot="1" x14ac:dyDescent="0.3">
      <c r="A45" s="72" t="s">
        <v>92</v>
      </c>
      <c r="B45" s="136">
        <f>SUM(B43:B44)</f>
        <v>21472889.940000001</v>
      </c>
      <c r="C45" s="137">
        <f>SUM(C43:C44)</f>
        <v>18906739.02</v>
      </c>
      <c r="D45" s="55"/>
      <c r="E45" s="55"/>
      <c r="F45" s="55"/>
      <c r="G45" s="55"/>
      <c r="H45" s="55"/>
      <c r="I45" s="55"/>
      <c r="J45" s="55"/>
      <c r="K45" s="55"/>
      <c r="L45" s="63"/>
      <c r="M45" s="290"/>
    </row>
    <row r="46" spans="1:13" x14ac:dyDescent="0.25">
      <c r="D46" s="55"/>
      <c r="E46" s="55"/>
      <c r="F46" s="55"/>
      <c r="G46" s="55"/>
      <c r="H46" s="55"/>
      <c r="I46" s="55"/>
      <c r="J46" s="55"/>
      <c r="K46" s="55"/>
      <c r="L46" s="63"/>
      <c r="M46" s="290"/>
    </row>
    <row r="50" hidden="1" x14ac:dyDescent="0.25"/>
    <row r="51" hidden="1" x14ac:dyDescent="0.25"/>
    <row r="52" hidden="1" x14ac:dyDescent="0.25"/>
    <row r="53" hidden="1" x14ac:dyDescent="0.25"/>
    <row r="54" hidden="1" x14ac:dyDescent="0.25"/>
    <row r="55" hidden="1" x14ac:dyDescent="0.25"/>
    <row r="56" hidden="1" x14ac:dyDescent="0.25"/>
    <row r="57" hidden="1" x14ac:dyDescent="0.25"/>
    <row r="58" hidden="1" x14ac:dyDescent="0.25"/>
    <row r="59" hidden="1" x14ac:dyDescent="0.25"/>
    <row r="60" hidden="1" x14ac:dyDescent="0.25"/>
    <row r="69" spans="1:11" x14ac:dyDescent="0.25">
      <c r="A69" s="39" t="s">
        <v>53</v>
      </c>
      <c r="C69" s="105" t="s">
        <v>79</v>
      </c>
      <c r="D69" s="105"/>
      <c r="E69" s="105"/>
      <c r="F69" s="22" t="s">
        <v>76</v>
      </c>
      <c r="H69" t="s">
        <v>59</v>
      </c>
    </row>
    <row r="70" spans="1:11" x14ac:dyDescent="0.25">
      <c r="C70" s="306" t="s">
        <v>77</v>
      </c>
      <c r="D70" s="306"/>
      <c r="E70" s="306"/>
      <c r="F70" s="22"/>
      <c r="G70" s="22"/>
      <c r="H70" s="22" t="s">
        <v>149</v>
      </c>
      <c r="I70" s="22"/>
      <c r="J70" s="22"/>
      <c r="K70" s="22"/>
    </row>
    <row r="71" spans="1:11" x14ac:dyDescent="0.25">
      <c r="C71" s="306" t="s">
        <v>98</v>
      </c>
      <c r="D71" s="306"/>
      <c r="E71" s="306"/>
      <c r="F71" s="22"/>
      <c r="G71" s="22"/>
      <c r="H71" s="22" t="s">
        <v>150</v>
      </c>
      <c r="I71" s="22"/>
      <c r="J71" s="22"/>
      <c r="K71" s="22"/>
    </row>
    <row r="72" spans="1:11" x14ac:dyDescent="0.25">
      <c r="A72" s="39" t="s">
        <v>58</v>
      </c>
      <c r="C72" s="22" t="s">
        <v>220</v>
      </c>
      <c r="G72" s="41"/>
      <c r="H72" s="41"/>
      <c r="I72" s="41"/>
    </row>
  </sheetData>
  <mergeCells count="28">
    <mergeCell ref="A41:A42"/>
    <mergeCell ref="B41:C41"/>
    <mergeCell ref="C70:E70"/>
    <mergeCell ref="C71:E71"/>
    <mergeCell ref="A34:A35"/>
    <mergeCell ref="B34:C34"/>
    <mergeCell ref="D34:E34"/>
    <mergeCell ref="F34:G34"/>
    <mergeCell ref="H34:I34"/>
    <mergeCell ref="J34:K34"/>
    <mergeCell ref="A25:A26"/>
    <mergeCell ref="B25:C25"/>
    <mergeCell ref="D25:E25"/>
    <mergeCell ref="F25:G25"/>
    <mergeCell ref="H25:I25"/>
    <mergeCell ref="A32:K32"/>
    <mergeCell ref="A16:A17"/>
    <mergeCell ref="B16:C16"/>
    <mergeCell ref="D16:E16"/>
    <mergeCell ref="F16:G16"/>
    <mergeCell ref="H16:I16"/>
    <mergeCell ref="A23:K23"/>
    <mergeCell ref="B7:C7"/>
    <mergeCell ref="A9:K9"/>
    <mergeCell ref="A10:K10"/>
    <mergeCell ref="A11:K11"/>
    <mergeCell ref="A12:K12"/>
    <mergeCell ref="A14:K14"/>
  </mergeCells>
  <hyperlinks>
    <hyperlink ref="A12" r:id="rId1"/>
  </hyperlinks>
  <pageMargins left="0" right="0" top="0.74803149606299213" bottom="0.74803149606299213" header="0" footer="0.31496062992125984"/>
  <pageSetup scale="80" orientation="landscape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0"/>
  <sheetViews>
    <sheetView topLeftCell="A18" workbookViewId="0">
      <selection activeCell="B145" sqref="B14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5"/>
      <c r="C2" s="315"/>
      <c r="L2" s="111" t="s">
        <v>183</v>
      </c>
    </row>
    <row r="3" spans="1:12" ht="18.75" x14ac:dyDescent="0.3">
      <c r="H3" s="74"/>
      <c r="I3" s="74"/>
      <c r="J3" s="74"/>
      <c r="L3" s="99"/>
    </row>
    <row r="4" spans="1:12" x14ac:dyDescent="0.25">
      <c r="A4" s="331"/>
      <c r="B4" s="331"/>
      <c r="C4" s="331"/>
      <c r="D4" s="331"/>
      <c r="E4" s="331"/>
      <c r="F4" s="331"/>
      <c r="G4" s="331"/>
      <c r="H4" s="331"/>
      <c r="I4" s="331"/>
      <c r="J4" s="331"/>
      <c r="K4" s="331"/>
      <c r="L4" s="331"/>
    </row>
    <row r="5" spans="1:12" x14ac:dyDescent="0.25">
      <c r="A5" s="243"/>
      <c r="B5" s="243"/>
      <c r="C5" s="243"/>
      <c r="D5" s="243"/>
      <c r="E5" s="243"/>
      <c r="F5" s="243"/>
      <c r="G5" s="243"/>
      <c r="H5" s="243"/>
      <c r="I5" s="243"/>
      <c r="J5" s="243"/>
      <c r="K5" s="243"/>
      <c r="L5" s="243"/>
    </row>
    <row r="6" spans="1:12" x14ac:dyDescent="0.25">
      <c r="A6" s="330" t="s">
        <v>1</v>
      </c>
      <c r="B6" s="330"/>
      <c r="C6" s="330"/>
      <c r="D6" s="330"/>
      <c r="E6" s="330"/>
      <c r="F6" s="330"/>
      <c r="G6" s="330"/>
      <c r="H6" s="330"/>
      <c r="I6" s="330"/>
      <c r="J6" s="330"/>
      <c r="K6" s="330"/>
      <c r="L6" s="330"/>
    </row>
    <row r="7" spans="1:12" x14ac:dyDescent="0.25">
      <c r="A7" s="331" t="s">
        <v>2</v>
      </c>
      <c r="B7" s="331"/>
      <c r="C7" s="331"/>
      <c r="D7" s="331"/>
      <c r="E7" s="331"/>
      <c r="F7" s="331"/>
      <c r="G7" s="331"/>
      <c r="H7" s="331"/>
      <c r="I7" s="331"/>
      <c r="J7" s="331"/>
      <c r="K7" s="331"/>
      <c r="L7" s="331"/>
    </row>
    <row r="8" spans="1:12" x14ac:dyDescent="0.25">
      <c r="A8" s="332" t="s">
        <v>3</v>
      </c>
      <c r="B8" s="331"/>
      <c r="C8" s="331"/>
      <c r="D8" s="331"/>
      <c r="E8" s="331"/>
      <c r="F8" s="331"/>
      <c r="G8" s="331"/>
      <c r="H8" s="331"/>
      <c r="I8" s="331"/>
      <c r="J8" s="331"/>
      <c r="K8" s="331"/>
      <c r="L8" s="331"/>
    </row>
    <row r="10" spans="1:12" ht="15.75" customHeight="1" thickBot="1" x14ac:dyDescent="0.3">
      <c r="A10" s="105"/>
      <c r="B10" s="369" t="s">
        <v>138</v>
      </c>
      <c r="C10" s="369"/>
      <c r="D10" s="369"/>
      <c r="E10" s="369"/>
      <c r="F10" s="369"/>
      <c r="G10" s="369"/>
      <c r="H10" s="369"/>
      <c r="I10" s="369"/>
      <c r="J10" s="369"/>
      <c r="K10" s="369"/>
      <c r="L10" s="369"/>
    </row>
    <row r="11" spans="1:12" x14ac:dyDescent="0.25">
      <c r="A11" s="370" t="s">
        <v>4</v>
      </c>
      <c r="B11" s="372" t="s">
        <v>155</v>
      </c>
      <c r="C11" s="374" t="s">
        <v>84</v>
      </c>
      <c r="D11" s="374"/>
      <c r="E11" s="358" t="s">
        <v>85</v>
      </c>
      <c r="F11" s="358"/>
      <c r="G11" s="358" t="s">
        <v>86</v>
      </c>
      <c r="H11" s="358"/>
      <c r="I11" s="358" t="s">
        <v>87</v>
      </c>
      <c r="J11" s="358"/>
      <c r="K11" s="358" t="s">
        <v>119</v>
      </c>
      <c r="L11" s="359"/>
    </row>
    <row r="12" spans="1:12" ht="15.75" thickBot="1" x14ac:dyDescent="0.3">
      <c r="A12" s="371"/>
      <c r="B12" s="373"/>
      <c r="C12" s="75" t="s">
        <v>99</v>
      </c>
      <c r="D12" s="75" t="s">
        <v>90</v>
      </c>
      <c r="E12" s="75" t="s">
        <v>99</v>
      </c>
      <c r="F12" s="75" t="s">
        <v>90</v>
      </c>
      <c r="G12" s="75" t="s">
        <v>99</v>
      </c>
      <c r="H12" s="75" t="s">
        <v>90</v>
      </c>
      <c r="I12" s="75" t="s">
        <v>99</v>
      </c>
      <c r="J12" s="75" t="s">
        <v>90</v>
      </c>
      <c r="K12" s="75" t="s">
        <v>99</v>
      </c>
      <c r="L12" s="76" t="s">
        <v>90</v>
      </c>
    </row>
    <row r="13" spans="1:12" x14ac:dyDescent="0.25">
      <c r="A13" s="77">
        <v>1</v>
      </c>
      <c r="B13" s="78" t="s">
        <v>100</v>
      </c>
      <c r="C13" s="79">
        <v>18</v>
      </c>
      <c r="D13" s="79">
        <v>12</v>
      </c>
      <c r="E13" s="79"/>
      <c r="F13" s="79"/>
      <c r="G13" s="79"/>
      <c r="H13" s="79"/>
      <c r="I13" s="79"/>
      <c r="J13" s="79"/>
      <c r="K13" s="79">
        <f>+C13+E13+G13+I13</f>
        <v>18</v>
      </c>
      <c r="L13" s="80">
        <f>+D13+F13+H13+J13</f>
        <v>12</v>
      </c>
    </row>
    <row r="14" spans="1:12" x14ac:dyDescent="0.25">
      <c r="A14" s="81">
        <v>2</v>
      </c>
      <c r="B14" s="82" t="s">
        <v>101</v>
      </c>
      <c r="C14" s="79">
        <v>14</v>
      </c>
      <c r="D14" s="79">
        <v>11</v>
      </c>
      <c r="E14" s="79"/>
      <c r="F14" s="79"/>
      <c r="G14" s="79"/>
      <c r="H14" s="79"/>
      <c r="I14" s="79"/>
      <c r="J14" s="79"/>
      <c r="K14" s="79">
        <f t="shared" ref="K14:L31" si="0">+C14+E14+G14+I14</f>
        <v>14</v>
      </c>
      <c r="L14" s="80">
        <f t="shared" si="0"/>
        <v>11</v>
      </c>
    </row>
    <row r="15" spans="1:12" x14ac:dyDescent="0.25">
      <c r="A15" s="81">
        <v>3</v>
      </c>
      <c r="B15" s="82" t="s">
        <v>102</v>
      </c>
      <c r="C15" s="79">
        <v>75</v>
      </c>
      <c r="D15" s="79">
        <v>96</v>
      </c>
      <c r="E15" s="79"/>
      <c r="F15" s="79"/>
      <c r="G15" s="79"/>
      <c r="H15" s="79"/>
      <c r="I15" s="79"/>
      <c r="J15" s="79"/>
      <c r="K15" s="79">
        <f t="shared" si="0"/>
        <v>75</v>
      </c>
      <c r="L15" s="80">
        <f t="shared" si="0"/>
        <v>96</v>
      </c>
    </row>
    <row r="16" spans="1:12" x14ac:dyDescent="0.25">
      <c r="A16" s="81">
        <v>4</v>
      </c>
      <c r="B16" s="82" t="s">
        <v>103</v>
      </c>
      <c r="C16" s="79">
        <v>10</v>
      </c>
      <c r="D16" s="79">
        <v>8</v>
      </c>
      <c r="E16" s="79"/>
      <c r="F16" s="79"/>
      <c r="G16" s="79"/>
      <c r="H16" s="79"/>
      <c r="I16" s="79"/>
      <c r="J16" s="79"/>
      <c r="K16" s="79">
        <f t="shared" si="0"/>
        <v>10</v>
      </c>
      <c r="L16" s="80">
        <f t="shared" si="0"/>
        <v>8</v>
      </c>
    </row>
    <row r="17" spans="1:12" ht="24" x14ac:dyDescent="0.25">
      <c r="A17" s="81">
        <v>5</v>
      </c>
      <c r="B17" s="82" t="s">
        <v>189</v>
      </c>
      <c r="C17" s="79">
        <v>0</v>
      </c>
      <c r="D17" s="79">
        <v>0</v>
      </c>
      <c r="E17" s="79"/>
      <c r="F17" s="79"/>
      <c r="G17" s="79"/>
      <c r="H17" s="79"/>
      <c r="I17" s="79"/>
      <c r="J17" s="79"/>
      <c r="K17" s="79">
        <f t="shared" si="0"/>
        <v>0</v>
      </c>
      <c r="L17" s="80">
        <f t="shared" si="0"/>
        <v>0</v>
      </c>
    </row>
    <row r="18" spans="1:12" ht="36" x14ac:dyDescent="0.25">
      <c r="A18" s="81">
        <v>6</v>
      </c>
      <c r="B18" s="82" t="s">
        <v>190</v>
      </c>
      <c r="C18" s="79">
        <v>0</v>
      </c>
      <c r="D18" s="79">
        <v>1</v>
      </c>
      <c r="E18" s="79"/>
      <c r="F18" s="79"/>
      <c r="G18" s="79"/>
      <c r="H18" s="79"/>
      <c r="I18" s="79"/>
      <c r="J18" s="79"/>
      <c r="K18" s="79">
        <f t="shared" si="0"/>
        <v>0</v>
      </c>
      <c r="L18" s="80">
        <f t="shared" si="0"/>
        <v>1</v>
      </c>
    </row>
    <row r="19" spans="1:12" ht="36" x14ac:dyDescent="0.25">
      <c r="A19" s="81">
        <v>7</v>
      </c>
      <c r="B19" s="82" t="s">
        <v>191</v>
      </c>
      <c r="C19" s="79">
        <v>0</v>
      </c>
      <c r="D19" s="79">
        <v>5</v>
      </c>
      <c r="E19" s="79"/>
      <c r="F19" s="79"/>
      <c r="G19" s="79"/>
      <c r="H19" s="79"/>
      <c r="I19" s="79"/>
      <c r="J19" s="79"/>
      <c r="K19" s="79">
        <f t="shared" si="0"/>
        <v>0</v>
      </c>
      <c r="L19" s="80">
        <f t="shared" si="0"/>
        <v>5</v>
      </c>
    </row>
    <row r="20" spans="1:12" x14ac:dyDescent="0.25">
      <c r="A20" s="81">
        <v>8</v>
      </c>
      <c r="B20" s="82" t="s">
        <v>104</v>
      </c>
      <c r="C20" s="79">
        <v>400</v>
      </c>
      <c r="D20" s="79">
        <v>406</v>
      </c>
      <c r="E20" s="79"/>
      <c r="F20" s="79"/>
      <c r="G20" s="79"/>
      <c r="H20" s="79"/>
      <c r="I20" s="79"/>
      <c r="J20" s="79"/>
      <c r="K20" s="79">
        <f t="shared" si="0"/>
        <v>400</v>
      </c>
      <c r="L20" s="80">
        <f t="shared" si="0"/>
        <v>406</v>
      </c>
    </row>
    <row r="21" spans="1:12" x14ac:dyDescent="0.25">
      <c r="A21" s="81">
        <v>9</v>
      </c>
      <c r="B21" s="82" t="s">
        <v>105</v>
      </c>
      <c r="C21" s="79">
        <v>300</v>
      </c>
      <c r="D21" s="79">
        <v>393</v>
      </c>
      <c r="E21" s="79"/>
      <c r="F21" s="79"/>
      <c r="G21" s="79"/>
      <c r="H21" s="79"/>
      <c r="I21" s="79"/>
      <c r="J21" s="79"/>
      <c r="K21" s="79">
        <f t="shared" si="0"/>
        <v>300</v>
      </c>
      <c r="L21" s="80">
        <f t="shared" si="0"/>
        <v>393</v>
      </c>
    </row>
    <row r="22" spans="1:12" x14ac:dyDescent="0.25">
      <c r="A22" s="81">
        <v>10</v>
      </c>
      <c r="B22" s="82" t="s">
        <v>106</v>
      </c>
      <c r="C22" s="79">
        <v>100</v>
      </c>
      <c r="D22" s="79">
        <v>178</v>
      </c>
      <c r="E22" s="79"/>
      <c r="F22" s="79"/>
      <c r="G22" s="79"/>
      <c r="H22" s="79"/>
      <c r="I22" s="79"/>
      <c r="J22" s="79"/>
      <c r="K22" s="79">
        <f t="shared" si="0"/>
        <v>100</v>
      </c>
      <c r="L22" s="80">
        <f t="shared" si="0"/>
        <v>178</v>
      </c>
    </row>
    <row r="23" spans="1:12" x14ac:dyDescent="0.25">
      <c r="A23" s="81">
        <v>11</v>
      </c>
      <c r="B23" s="82" t="s">
        <v>107</v>
      </c>
      <c r="C23" s="79">
        <v>145</v>
      </c>
      <c r="D23" s="79">
        <v>170</v>
      </c>
      <c r="E23" s="79"/>
      <c r="F23" s="79"/>
      <c r="G23" s="79"/>
      <c r="H23" s="79"/>
      <c r="I23" s="79"/>
      <c r="J23" s="79"/>
      <c r="K23" s="79">
        <f t="shared" si="0"/>
        <v>145</v>
      </c>
      <c r="L23" s="80">
        <f t="shared" si="0"/>
        <v>170</v>
      </c>
    </row>
    <row r="24" spans="1:12" x14ac:dyDescent="0.25">
      <c r="A24" s="81">
        <v>12</v>
      </c>
      <c r="B24" s="82" t="s">
        <v>108</v>
      </c>
      <c r="C24" s="79">
        <v>900</v>
      </c>
      <c r="D24" s="79">
        <v>1331</v>
      </c>
      <c r="E24" s="79"/>
      <c r="F24" s="79"/>
      <c r="G24" s="79"/>
      <c r="H24" s="79"/>
      <c r="I24" s="79"/>
      <c r="J24" s="79"/>
      <c r="K24" s="79">
        <f t="shared" si="0"/>
        <v>900</v>
      </c>
      <c r="L24" s="80">
        <f t="shared" si="0"/>
        <v>1331</v>
      </c>
    </row>
    <row r="25" spans="1:12" x14ac:dyDescent="0.25">
      <c r="A25" s="81">
        <v>13</v>
      </c>
      <c r="B25" s="82" t="s">
        <v>109</v>
      </c>
      <c r="C25" s="79">
        <v>350</v>
      </c>
      <c r="D25" s="79">
        <v>494</v>
      </c>
      <c r="E25" s="79"/>
      <c r="F25" s="79"/>
      <c r="G25" s="79"/>
      <c r="H25" s="79"/>
      <c r="I25" s="79"/>
      <c r="J25" s="79"/>
      <c r="K25" s="79">
        <f t="shared" si="0"/>
        <v>350</v>
      </c>
      <c r="L25" s="80">
        <f t="shared" si="0"/>
        <v>494</v>
      </c>
    </row>
    <row r="26" spans="1:12" x14ac:dyDescent="0.25">
      <c r="A26" s="81">
        <v>14</v>
      </c>
      <c r="B26" s="82" t="s">
        <v>110</v>
      </c>
      <c r="C26" s="79">
        <v>35</v>
      </c>
      <c r="D26" s="79">
        <v>50</v>
      </c>
      <c r="E26" s="79"/>
      <c r="F26" s="79"/>
      <c r="G26" s="79"/>
      <c r="H26" s="79"/>
      <c r="I26" s="79"/>
      <c r="J26" s="79"/>
      <c r="K26" s="79">
        <f t="shared" si="0"/>
        <v>35</v>
      </c>
      <c r="L26" s="80">
        <f t="shared" si="0"/>
        <v>50</v>
      </c>
    </row>
    <row r="27" spans="1:12" ht="24" x14ac:dyDescent="0.25">
      <c r="A27" s="81">
        <v>15</v>
      </c>
      <c r="B27" s="82" t="s">
        <v>111</v>
      </c>
      <c r="C27" s="79">
        <v>10</v>
      </c>
      <c r="D27" s="79">
        <v>22</v>
      </c>
      <c r="E27" s="79"/>
      <c r="F27" s="79"/>
      <c r="G27" s="79"/>
      <c r="H27" s="79"/>
      <c r="I27" s="79"/>
      <c r="J27" s="79"/>
      <c r="K27" s="79">
        <f t="shared" si="0"/>
        <v>10</v>
      </c>
      <c r="L27" s="80">
        <f t="shared" si="0"/>
        <v>22</v>
      </c>
    </row>
    <row r="28" spans="1:12" x14ac:dyDescent="0.25">
      <c r="A28" s="81">
        <v>16</v>
      </c>
      <c r="B28" s="83" t="s">
        <v>112</v>
      </c>
      <c r="C28" s="79">
        <v>75</v>
      </c>
      <c r="D28" s="79">
        <v>117</v>
      </c>
      <c r="E28" s="79"/>
      <c r="F28" s="79"/>
      <c r="G28" s="79"/>
      <c r="H28" s="79"/>
      <c r="I28" s="79"/>
      <c r="J28" s="79"/>
      <c r="K28" s="79">
        <f t="shared" si="0"/>
        <v>75</v>
      </c>
      <c r="L28" s="80">
        <f t="shared" si="0"/>
        <v>117</v>
      </c>
    </row>
    <row r="29" spans="1:12" x14ac:dyDescent="0.25">
      <c r="A29" s="81">
        <v>17</v>
      </c>
      <c r="B29" s="83" t="s">
        <v>113</v>
      </c>
      <c r="C29" s="79">
        <v>4</v>
      </c>
      <c r="D29" s="79">
        <v>6</v>
      </c>
      <c r="E29" s="79"/>
      <c r="F29" s="79"/>
      <c r="G29" s="79"/>
      <c r="H29" s="79"/>
      <c r="I29" s="79"/>
      <c r="J29" s="79"/>
      <c r="K29" s="79">
        <f t="shared" si="0"/>
        <v>4</v>
      </c>
      <c r="L29" s="80">
        <f t="shared" si="0"/>
        <v>6</v>
      </c>
    </row>
    <row r="30" spans="1:12" x14ac:dyDescent="0.25">
      <c r="A30" s="81">
        <v>18</v>
      </c>
      <c r="B30" s="83" t="s">
        <v>114</v>
      </c>
      <c r="C30" s="79">
        <v>58</v>
      </c>
      <c r="D30" s="79">
        <v>94</v>
      </c>
      <c r="E30" s="79"/>
      <c r="F30" s="79"/>
      <c r="G30" s="79"/>
      <c r="H30" s="79"/>
      <c r="I30" s="79"/>
      <c r="J30" s="79"/>
      <c r="K30" s="79">
        <f t="shared" si="0"/>
        <v>58</v>
      </c>
      <c r="L30" s="80">
        <f t="shared" si="0"/>
        <v>94</v>
      </c>
    </row>
    <row r="31" spans="1:12" ht="15.75" thickBot="1" x14ac:dyDescent="0.3">
      <c r="A31" s="81">
        <v>19</v>
      </c>
      <c r="B31" s="83" t="s">
        <v>156</v>
      </c>
      <c r="C31" s="79">
        <v>5</v>
      </c>
      <c r="D31" s="79">
        <v>16</v>
      </c>
      <c r="E31" s="79"/>
      <c r="F31" s="79"/>
      <c r="G31" s="79"/>
      <c r="H31" s="79"/>
      <c r="I31" s="79"/>
      <c r="J31" s="79"/>
      <c r="K31" s="79">
        <f t="shared" si="0"/>
        <v>5</v>
      </c>
      <c r="L31" s="80">
        <f t="shared" si="0"/>
        <v>16</v>
      </c>
    </row>
    <row r="32" spans="1:12" ht="15.75" thickBot="1" x14ac:dyDescent="0.3">
      <c r="A32" s="360" t="s">
        <v>157</v>
      </c>
      <c r="B32" s="361"/>
      <c r="C32" s="138">
        <f t="shared" ref="C32:H32" si="1">SUM(C13:C31)</f>
        <v>2499</v>
      </c>
      <c r="D32" s="138">
        <f t="shared" si="1"/>
        <v>3410</v>
      </c>
      <c r="E32" s="138">
        <f>SUM(E13:E31)</f>
        <v>0</v>
      </c>
      <c r="F32" s="138">
        <f t="shared" si="1"/>
        <v>0</v>
      </c>
      <c r="G32" s="138">
        <f>SUM(G13:G31)</f>
        <v>0</v>
      </c>
      <c r="H32" s="138">
        <f t="shared" si="1"/>
        <v>0</v>
      </c>
      <c r="I32" s="138">
        <f>SUM(I13:I31)</f>
        <v>0</v>
      </c>
      <c r="J32" s="138">
        <f>SUM(J13:J31)</f>
        <v>0</v>
      </c>
      <c r="K32" s="138">
        <f>SUM(K13:K31)</f>
        <v>2499</v>
      </c>
      <c r="L32" s="139">
        <f>SUM(L13:L31)</f>
        <v>3410</v>
      </c>
    </row>
    <row r="33" spans="1:14" x14ac:dyDescent="0.25">
      <c r="A33" s="112"/>
      <c r="B33" s="71"/>
      <c r="C33" s="58"/>
      <c r="D33" s="55"/>
      <c r="E33" s="55"/>
      <c r="F33" s="55"/>
      <c r="G33" s="55"/>
      <c r="H33" s="55"/>
      <c r="I33" s="55"/>
      <c r="J33" s="55"/>
      <c r="K33" s="55"/>
      <c r="L33" s="55"/>
    </row>
    <row r="34" spans="1:14" ht="15.75" hidden="1" customHeight="1" thickBot="1" x14ac:dyDescent="0.3">
      <c r="A34" s="105"/>
      <c r="B34" s="369" t="s">
        <v>158</v>
      </c>
      <c r="C34" s="369"/>
      <c r="D34" s="369"/>
      <c r="E34" s="369"/>
      <c r="F34" s="369"/>
      <c r="G34" s="369"/>
      <c r="H34" s="369"/>
      <c r="I34" s="369"/>
      <c r="J34" s="369"/>
      <c r="K34" s="369"/>
      <c r="L34" s="369"/>
    </row>
    <row r="35" spans="1:14" hidden="1" x14ac:dyDescent="0.25">
      <c r="A35" s="370" t="s">
        <v>4</v>
      </c>
      <c r="B35" s="372" t="s">
        <v>155</v>
      </c>
      <c r="C35" s="374" t="s">
        <v>93</v>
      </c>
      <c r="D35" s="374"/>
      <c r="E35" s="358" t="s">
        <v>94</v>
      </c>
      <c r="F35" s="358"/>
      <c r="G35" s="358" t="s">
        <v>63</v>
      </c>
      <c r="H35" s="358"/>
      <c r="I35" s="358" t="s">
        <v>64</v>
      </c>
      <c r="J35" s="358"/>
      <c r="K35" s="358" t="s">
        <v>119</v>
      </c>
      <c r="L35" s="359"/>
      <c r="M35" s="358" t="s">
        <v>134</v>
      </c>
      <c r="N35" s="359"/>
    </row>
    <row r="36" spans="1:14" ht="15.75" hidden="1" thickBot="1" x14ac:dyDescent="0.3">
      <c r="A36" s="371"/>
      <c r="B36" s="373"/>
      <c r="C36" s="75" t="s">
        <v>99</v>
      </c>
      <c r="D36" s="75" t="s">
        <v>90</v>
      </c>
      <c r="E36" s="75" t="s">
        <v>99</v>
      </c>
      <c r="F36" s="75" t="s">
        <v>90</v>
      </c>
      <c r="G36" s="75" t="s">
        <v>99</v>
      </c>
      <c r="H36" s="75" t="s">
        <v>90</v>
      </c>
      <c r="I36" s="75" t="s">
        <v>99</v>
      </c>
      <c r="J36" s="75" t="s">
        <v>90</v>
      </c>
      <c r="K36" s="75" t="s">
        <v>99</v>
      </c>
      <c r="L36" s="76" t="s">
        <v>90</v>
      </c>
      <c r="M36" s="75" t="s">
        <v>99</v>
      </c>
      <c r="N36" s="76" t="s">
        <v>90</v>
      </c>
    </row>
    <row r="37" spans="1:14" hidden="1" x14ac:dyDescent="0.25">
      <c r="A37" s="77">
        <v>1</v>
      </c>
      <c r="B37" s="78" t="s">
        <v>100</v>
      </c>
      <c r="C37" s="79"/>
      <c r="D37" s="79"/>
      <c r="E37" s="79"/>
      <c r="F37" s="79"/>
      <c r="G37" s="79"/>
      <c r="H37" s="79"/>
      <c r="I37" s="79"/>
      <c r="J37" s="79"/>
      <c r="K37" s="79">
        <f>+C37+E37+G37+I37</f>
        <v>0</v>
      </c>
      <c r="L37" s="80">
        <f>+D37+F37+H37+J37</f>
        <v>0</v>
      </c>
      <c r="M37" s="79">
        <f t="shared" ref="M37:N52" si="2">+K37+K13</f>
        <v>18</v>
      </c>
      <c r="N37" s="80">
        <f t="shared" si="2"/>
        <v>12</v>
      </c>
    </row>
    <row r="38" spans="1:14" hidden="1" x14ac:dyDescent="0.25">
      <c r="A38" s="81">
        <v>2</v>
      </c>
      <c r="B38" s="82" t="s">
        <v>101</v>
      </c>
      <c r="C38" s="79"/>
      <c r="D38" s="79"/>
      <c r="E38" s="79"/>
      <c r="F38" s="79"/>
      <c r="G38" s="79"/>
      <c r="H38" s="79"/>
      <c r="I38" s="79"/>
      <c r="J38" s="79"/>
      <c r="K38" s="79">
        <f t="shared" ref="K38:L55" si="3">+C38+E38+G38+I38</f>
        <v>0</v>
      </c>
      <c r="L38" s="80">
        <f t="shared" si="3"/>
        <v>0</v>
      </c>
      <c r="M38" s="79">
        <f t="shared" si="2"/>
        <v>14</v>
      </c>
      <c r="N38" s="80">
        <f t="shared" si="2"/>
        <v>11</v>
      </c>
    </row>
    <row r="39" spans="1:14" hidden="1" x14ac:dyDescent="0.25">
      <c r="A39" s="81">
        <v>3</v>
      </c>
      <c r="B39" s="82" t="s">
        <v>102</v>
      </c>
      <c r="C39" s="79"/>
      <c r="D39" s="79"/>
      <c r="E39" s="79"/>
      <c r="F39" s="79"/>
      <c r="G39" s="79"/>
      <c r="H39" s="79"/>
      <c r="I39" s="79"/>
      <c r="J39" s="79"/>
      <c r="K39" s="79">
        <f t="shared" si="3"/>
        <v>0</v>
      </c>
      <c r="L39" s="80">
        <f t="shared" si="3"/>
        <v>0</v>
      </c>
      <c r="M39" s="79">
        <f t="shared" si="2"/>
        <v>75</v>
      </c>
      <c r="N39" s="80">
        <f t="shared" si="2"/>
        <v>96</v>
      </c>
    </row>
    <row r="40" spans="1:14" hidden="1" x14ac:dyDescent="0.25">
      <c r="A40" s="81">
        <v>4</v>
      </c>
      <c r="B40" s="82" t="s">
        <v>103</v>
      </c>
      <c r="C40" s="79"/>
      <c r="D40" s="79"/>
      <c r="E40" s="79"/>
      <c r="F40" s="79"/>
      <c r="G40" s="79"/>
      <c r="H40" s="79"/>
      <c r="I40" s="79"/>
      <c r="J40" s="79"/>
      <c r="K40" s="79">
        <f t="shared" si="3"/>
        <v>0</v>
      </c>
      <c r="L40" s="80">
        <f t="shared" si="3"/>
        <v>0</v>
      </c>
      <c r="M40" s="79">
        <f t="shared" si="2"/>
        <v>10</v>
      </c>
      <c r="N40" s="80">
        <f t="shared" si="2"/>
        <v>8</v>
      </c>
    </row>
    <row r="41" spans="1:14" ht="24" hidden="1" x14ac:dyDescent="0.25">
      <c r="A41" s="81">
        <v>5</v>
      </c>
      <c r="B41" s="82" t="s">
        <v>189</v>
      </c>
      <c r="C41" s="79"/>
      <c r="D41" s="79"/>
      <c r="E41" s="79"/>
      <c r="F41" s="79"/>
      <c r="G41" s="79"/>
      <c r="H41" s="79"/>
      <c r="I41" s="79"/>
      <c r="J41" s="79"/>
      <c r="K41" s="79">
        <f t="shared" si="3"/>
        <v>0</v>
      </c>
      <c r="L41" s="80">
        <f t="shared" si="3"/>
        <v>0</v>
      </c>
      <c r="M41" s="79">
        <f t="shared" si="2"/>
        <v>0</v>
      </c>
      <c r="N41" s="80">
        <f t="shared" si="2"/>
        <v>0</v>
      </c>
    </row>
    <row r="42" spans="1:14" ht="36" hidden="1" x14ac:dyDescent="0.25">
      <c r="A42" s="81">
        <v>6</v>
      </c>
      <c r="B42" s="82" t="s">
        <v>190</v>
      </c>
      <c r="C42" s="79"/>
      <c r="D42" s="79"/>
      <c r="E42" s="79"/>
      <c r="F42" s="79"/>
      <c r="G42" s="79"/>
      <c r="H42" s="79"/>
      <c r="I42" s="79"/>
      <c r="J42" s="79"/>
      <c r="K42" s="79">
        <f t="shared" si="3"/>
        <v>0</v>
      </c>
      <c r="L42" s="80">
        <f t="shared" si="3"/>
        <v>0</v>
      </c>
      <c r="M42" s="79">
        <f t="shared" si="2"/>
        <v>0</v>
      </c>
      <c r="N42" s="80">
        <f t="shared" si="2"/>
        <v>1</v>
      </c>
    </row>
    <row r="43" spans="1:14" ht="36" hidden="1" x14ac:dyDescent="0.25">
      <c r="A43" s="81">
        <v>7</v>
      </c>
      <c r="B43" s="82" t="s">
        <v>191</v>
      </c>
      <c r="C43" s="79"/>
      <c r="D43" s="79"/>
      <c r="E43" s="79"/>
      <c r="F43" s="79"/>
      <c r="G43" s="79"/>
      <c r="H43" s="79"/>
      <c r="I43" s="79"/>
      <c r="J43" s="79"/>
      <c r="K43" s="79">
        <f t="shared" si="3"/>
        <v>0</v>
      </c>
      <c r="L43" s="80">
        <f t="shared" si="3"/>
        <v>0</v>
      </c>
      <c r="M43" s="79">
        <f t="shared" si="2"/>
        <v>0</v>
      </c>
      <c r="N43" s="80">
        <f t="shared" si="2"/>
        <v>5</v>
      </c>
    </row>
    <row r="44" spans="1:14" hidden="1" x14ac:dyDescent="0.25">
      <c r="A44" s="81">
        <v>8</v>
      </c>
      <c r="B44" s="82" t="s">
        <v>104</v>
      </c>
      <c r="C44" s="79"/>
      <c r="D44" s="79"/>
      <c r="E44" s="79"/>
      <c r="F44" s="79"/>
      <c r="G44" s="79"/>
      <c r="H44" s="79"/>
      <c r="I44" s="79"/>
      <c r="J44" s="79"/>
      <c r="K44" s="79">
        <f t="shared" si="3"/>
        <v>0</v>
      </c>
      <c r="L44" s="80">
        <f t="shared" si="3"/>
        <v>0</v>
      </c>
      <c r="M44" s="79">
        <f t="shared" si="2"/>
        <v>400</v>
      </c>
      <c r="N44" s="80">
        <f t="shared" si="2"/>
        <v>406</v>
      </c>
    </row>
    <row r="45" spans="1:14" hidden="1" x14ac:dyDescent="0.25">
      <c r="A45" s="81">
        <v>9</v>
      </c>
      <c r="B45" s="82" t="s">
        <v>105</v>
      </c>
      <c r="C45" s="79"/>
      <c r="D45" s="79"/>
      <c r="E45" s="79"/>
      <c r="F45" s="79"/>
      <c r="G45" s="79"/>
      <c r="H45" s="79"/>
      <c r="I45" s="79"/>
      <c r="J45" s="79"/>
      <c r="K45" s="79">
        <f t="shared" si="3"/>
        <v>0</v>
      </c>
      <c r="L45" s="80">
        <f t="shared" si="3"/>
        <v>0</v>
      </c>
      <c r="M45" s="79">
        <f t="shared" si="2"/>
        <v>300</v>
      </c>
      <c r="N45" s="80">
        <f t="shared" si="2"/>
        <v>393</v>
      </c>
    </row>
    <row r="46" spans="1:14" hidden="1" x14ac:dyDescent="0.25">
      <c r="A46" s="81">
        <v>10</v>
      </c>
      <c r="B46" s="82" t="s">
        <v>106</v>
      </c>
      <c r="C46" s="79"/>
      <c r="D46" s="79"/>
      <c r="E46" s="79"/>
      <c r="F46" s="79"/>
      <c r="G46" s="79"/>
      <c r="H46" s="79"/>
      <c r="I46" s="79"/>
      <c r="J46" s="79"/>
      <c r="K46" s="79">
        <f t="shared" si="3"/>
        <v>0</v>
      </c>
      <c r="L46" s="80">
        <f t="shared" si="3"/>
        <v>0</v>
      </c>
      <c r="M46" s="79">
        <f t="shared" si="2"/>
        <v>100</v>
      </c>
      <c r="N46" s="80">
        <f t="shared" si="2"/>
        <v>178</v>
      </c>
    </row>
    <row r="47" spans="1:14" hidden="1" x14ac:dyDescent="0.25">
      <c r="A47" s="81">
        <v>11</v>
      </c>
      <c r="B47" s="82" t="s">
        <v>107</v>
      </c>
      <c r="C47" s="79"/>
      <c r="D47" s="79"/>
      <c r="E47" s="79"/>
      <c r="F47" s="79"/>
      <c r="G47" s="79"/>
      <c r="H47" s="79"/>
      <c r="I47" s="79"/>
      <c r="J47" s="79"/>
      <c r="K47" s="79">
        <f t="shared" si="3"/>
        <v>0</v>
      </c>
      <c r="L47" s="80">
        <f t="shared" si="3"/>
        <v>0</v>
      </c>
      <c r="M47" s="79">
        <f t="shared" si="2"/>
        <v>145</v>
      </c>
      <c r="N47" s="80">
        <f t="shared" si="2"/>
        <v>170</v>
      </c>
    </row>
    <row r="48" spans="1:14" hidden="1" x14ac:dyDescent="0.25">
      <c r="A48" s="81">
        <v>12</v>
      </c>
      <c r="B48" s="82" t="s">
        <v>108</v>
      </c>
      <c r="C48" s="79"/>
      <c r="D48" s="79"/>
      <c r="E48" s="79"/>
      <c r="F48" s="79"/>
      <c r="G48" s="79"/>
      <c r="H48" s="79"/>
      <c r="I48" s="79"/>
      <c r="J48" s="79"/>
      <c r="K48" s="79">
        <f t="shared" si="3"/>
        <v>0</v>
      </c>
      <c r="L48" s="80">
        <f t="shared" si="3"/>
        <v>0</v>
      </c>
      <c r="M48" s="79">
        <f t="shared" si="2"/>
        <v>900</v>
      </c>
      <c r="N48" s="80">
        <f t="shared" si="2"/>
        <v>1331</v>
      </c>
    </row>
    <row r="49" spans="1:14" hidden="1" x14ac:dyDescent="0.25">
      <c r="A49" s="81">
        <v>13</v>
      </c>
      <c r="B49" s="82" t="s">
        <v>109</v>
      </c>
      <c r="C49" s="79"/>
      <c r="D49" s="79"/>
      <c r="E49" s="79"/>
      <c r="F49" s="79"/>
      <c r="G49" s="79"/>
      <c r="H49" s="79"/>
      <c r="I49" s="79"/>
      <c r="J49" s="79"/>
      <c r="K49" s="79">
        <f t="shared" si="3"/>
        <v>0</v>
      </c>
      <c r="L49" s="80">
        <f t="shared" si="3"/>
        <v>0</v>
      </c>
      <c r="M49" s="79">
        <f t="shared" si="2"/>
        <v>350</v>
      </c>
      <c r="N49" s="80">
        <f t="shared" si="2"/>
        <v>494</v>
      </c>
    </row>
    <row r="50" spans="1:14" hidden="1" x14ac:dyDescent="0.25">
      <c r="A50" s="81">
        <v>14</v>
      </c>
      <c r="B50" s="82" t="s">
        <v>110</v>
      </c>
      <c r="C50" s="79"/>
      <c r="D50" s="79"/>
      <c r="E50" s="79"/>
      <c r="F50" s="79"/>
      <c r="G50" s="79"/>
      <c r="H50" s="79"/>
      <c r="I50" s="79"/>
      <c r="J50" s="79"/>
      <c r="K50" s="79">
        <f t="shared" si="3"/>
        <v>0</v>
      </c>
      <c r="L50" s="80">
        <f t="shared" si="3"/>
        <v>0</v>
      </c>
      <c r="M50" s="79">
        <f t="shared" si="2"/>
        <v>35</v>
      </c>
      <c r="N50" s="80">
        <f t="shared" si="2"/>
        <v>50</v>
      </c>
    </row>
    <row r="51" spans="1:14" ht="24" hidden="1" x14ac:dyDescent="0.25">
      <c r="A51" s="81">
        <v>15</v>
      </c>
      <c r="B51" s="82" t="s">
        <v>111</v>
      </c>
      <c r="C51" s="79"/>
      <c r="D51" s="79"/>
      <c r="E51" s="79"/>
      <c r="F51" s="79"/>
      <c r="G51" s="79"/>
      <c r="H51" s="79"/>
      <c r="I51" s="79"/>
      <c r="J51" s="79"/>
      <c r="K51" s="79">
        <f t="shared" si="3"/>
        <v>0</v>
      </c>
      <c r="L51" s="80">
        <f t="shared" si="3"/>
        <v>0</v>
      </c>
      <c r="M51" s="79">
        <f t="shared" si="2"/>
        <v>10</v>
      </c>
      <c r="N51" s="80">
        <f t="shared" si="2"/>
        <v>22</v>
      </c>
    </row>
    <row r="52" spans="1:14" hidden="1" x14ac:dyDescent="0.25">
      <c r="A52" s="81">
        <v>16</v>
      </c>
      <c r="B52" s="83" t="s">
        <v>112</v>
      </c>
      <c r="C52" s="79"/>
      <c r="D52" s="79"/>
      <c r="E52" s="79"/>
      <c r="F52" s="79"/>
      <c r="G52" s="79"/>
      <c r="H52" s="79"/>
      <c r="I52" s="79"/>
      <c r="J52" s="79"/>
      <c r="K52" s="79">
        <f t="shared" si="3"/>
        <v>0</v>
      </c>
      <c r="L52" s="80">
        <f t="shared" si="3"/>
        <v>0</v>
      </c>
      <c r="M52" s="79">
        <f t="shared" si="2"/>
        <v>75</v>
      </c>
      <c r="N52" s="80">
        <f t="shared" si="2"/>
        <v>117</v>
      </c>
    </row>
    <row r="53" spans="1:14" hidden="1" x14ac:dyDescent="0.25">
      <c r="A53" s="81">
        <v>17</v>
      </c>
      <c r="B53" s="83" t="s">
        <v>113</v>
      </c>
      <c r="C53" s="79"/>
      <c r="D53" s="79"/>
      <c r="E53" s="79"/>
      <c r="F53" s="79"/>
      <c r="G53" s="79"/>
      <c r="H53" s="79"/>
      <c r="I53" s="79"/>
      <c r="J53" s="79"/>
      <c r="K53" s="79">
        <f t="shared" si="3"/>
        <v>0</v>
      </c>
      <c r="L53" s="80">
        <f t="shared" si="3"/>
        <v>0</v>
      </c>
      <c r="M53" s="79">
        <f t="shared" ref="M53:N55" si="4">+K53+K29</f>
        <v>4</v>
      </c>
      <c r="N53" s="80">
        <f t="shared" si="4"/>
        <v>6</v>
      </c>
    </row>
    <row r="54" spans="1:14" hidden="1" x14ac:dyDescent="0.25">
      <c r="A54" s="81">
        <v>18</v>
      </c>
      <c r="B54" s="83" t="s">
        <v>114</v>
      </c>
      <c r="C54" s="79"/>
      <c r="D54" s="79"/>
      <c r="E54" s="79"/>
      <c r="F54" s="79"/>
      <c r="G54" s="79"/>
      <c r="H54" s="79"/>
      <c r="I54" s="79"/>
      <c r="J54" s="79"/>
      <c r="K54" s="79">
        <f>+C54+E54+G54+I54</f>
        <v>0</v>
      </c>
      <c r="L54" s="80">
        <f>+D54+F54+H54+J54</f>
        <v>0</v>
      </c>
      <c r="M54" s="79">
        <f t="shared" si="4"/>
        <v>58</v>
      </c>
      <c r="N54" s="80">
        <f t="shared" si="4"/>
        <v>94</v>
      </c>
    </row>
    <row r="55" spans="1:14" hidden="1" x14ac:dyDescent="0.25">
      <c r="A55" s="81">
        <v>19</v>
      </c>
      <c r="B55" s="83" t="s">
        <v>156</v>
      </c>
      <c r="C55" s="79"/>
      <c r="D55" s="79"/>
      <c r="E55" s="79"/>
      <c r="F55" s="79"/>
      <c r="G55" s="79"/>
      <c r="H55" s="79"/>
      <c r="I55" s="79"/>
      <c r="J55" s="79"/>
      <c r="K55" s="79">
        <f t="shared" si="3"/>
        <v>0</v>
      </c>
      <c r="L55" s="80">
        <f t="shared" si="3"/>
        <v>0</v>
      </c>
      <c r="M55" s="79">
        <f t="shared" si="4"/>
        <v>5</v>
      </c>
      <c r="N55" s="80">
        <f t="shared" si="4"/>
        <v>16</v>
      </c>
    </row>
    <row r="56" spans="1:14" ht="15.75" hidden="1" thickBot="1" x14ac:dyDescent="0.3">
      <c r="A56" s="360" t="s">
        <v>157</v>
      </c>
      <c r="B56" s="361"/>
      <c r="C56" s="138">
        <f t="shared" ref="C56:L56" si="5">SUM(C37:C55)</f>
        <v>0</v>
      </c>
      <c r="D56" s="138">
        <f t="shared" si="5"/>
        <v>0</v>
      </c>
      <c r="E56" s="138">
        <f>SUM(E37:E55)</f>
        <v>0</v>
      </c>
      <c r="F56" s="138">
        <f t="shared" si="5"/>
        <v>0</v>
      </c>
      <c r="G56" s="138">
        <f>SUM(G37:G55)</f>
        <v>0</v>
      </c>
      <c r="H56" s="138">
        <f t="shared" si="5"/>
        <v>0</v>
      </c>
      <c r="I56" s="138">
        <f>SUM(I37:I55)</f>
        <v>0</v>
      </c>
      <c r="J56" s="138">
        <f t="shared" si="5"/>
        <v>0</v>
      </c>
      <c r="K56" s="138">
        <f t="shared" si="5"/>
        <v>0</v>
      </c>
      <c r="L56" s="139">
        <f t="shared" si="5"/>
        <v>0</v>
      </c>
      <c r="M56" s="138">
        <f>SUM(M37:M55)</f>
        <v>2499</v>
      </c>
      <c r="N56" s="139">
        <f>SUM(N37:N55)</f>
        <v>3410</v>
      </c>
    </row>
    <row r="57" spans="1:14" hidden="1" x14ac:dyDescent="0.25">
      <c r="A57" s="85"/>
      <c r="B57" s="85"/>
      <c r="C57" s="58"/>
      <c r="D57" s="55"/>
      <c r="E57" s="55"/>
      <c r="F57" s="55"/>
      <c r="G57" s="55"/>
      <c r="H57" s="55"/>
      <c r="I57" s="55"/>
      <c r="J57" s="55"/>
      <c r="K57" s="55"/>
      <c r="L57" s="55"/>
    </row>
    <row r="58" spans="1:14" ht="15.75" hidden="1" customHeight="1" thickBot="1" x14ac:dyDescent="0.3">
      <c r="A58" s="105"/>
      <c r="B58" s="369" t="s">
        <v>159</v>
      </c>
      <c r="C58" s="369"/>
      <c r="D58" s="369"/>
      <c r="E58" s="369"/>
      <c r="F58" s="369"/>
      <c r="G58" s="369"/>
      <c r="H58" s="369"/>
      <c r="I58" s="369"/>
      <c r="J58" s="369"/>
      <c r="K58" s="369"/>
      <c r="L58" s="369"/>
    </row>
    <row r="59" spans="1:14" hidden="1" x14ac:dyDescent="0.25">
      <c r="A59" s="370" t="s">
        <v>4</v>
      </c>
      <c r="B59" s="372" t="s">
        <v>155</v>
      </c>
      <c r="C59" s="374" t="s">
        <v>65</v>
      </c>
      <c r="D59" s="374"/>
      <c r="E59" s="358" t="s">
        <v>95</v>
      </c>
      <c r="F59" s="358"/>
      <c r="G59" s="358" t="s">
        <v>96</v>
      </c>
      <c r="H59" s="358"/>
      <c r="I59" s="358" t="s">
        <v>97</v>
      </c>
      <c r="J59" s="358"/>
      <c r="K59" s="358" t="s">
        <v>88</v>
      </c>
      <c r="L59" s="359"/>
      <c r="M59" s="358" t="s">
        <v>184</v>
      </c>
      <c r="N59" s="359"/>
    </row>
    <row r="60" spans="1:14" ht="15.75" hidden="1" thickBot="1" x14ac:dyDescent="0.3">
      <c r="A60" s="371"/>
      <c r="B60" s="373"/>
      <c r="C60" s="75" t="s">
        <v>99</v>
      </c>
      <c r="D60" s="75" t="s">
        <v>90</v>
      </c>
      <c r="E60" s="75" t="s">
        <v>99</v>
      </c>
      <c r="F60" s="75" t="s">
        <v>90</v>
      </c>
      <c r="G60" s="75" t="s">
        <v>99</v>
      </c>
      <c r="H60" s="75" t="s">
        <v>90</v>
      </c>
      <c r="I60" s="75" t="s">
        <v>99</v>
      </c>
      <c r="J60" s="75" t="s">
        <v>90</v>
      </c>
      <c r="K60" s="75" t="s">
        <v>99</v>
      </c>
      <c r="L60" s="76" t="s">
        <v>90</v>
      </c>
      <c r="M60" s="75" t="s">
        <v>99</v>
      </c>
      <c r="N60" s="76" t="s">
        <v>90</v>
      </c>
    </row>
    <row r="61" spans="1:14" hidden="1" x14ac:dyDescent="0.25">
      <c r="A61" s="77">
        <v>1</v>
      </c>
      <c r="B61" s="78" t="s">
        <v>100</v>
      </c>
      <c r="C61" s="79"/>
      <c r="D61" s="79"/>
      <c r="E61" s="79"/>
      <c r="F61" s="79"/>
      <c r="G61" s="79"/>
      <c r="H61" s="79"/>
      <c r="I61" s="79"/>
      <c r="J61" s="79"/>
      <c r="K61" s="79">
        <f>+C61+E61+G61+I61</f>
        <v>0</v>
      </c>
      <c r="L61" s="80">
        <f>+D61+F61+H61+J61</f>
        <v>0</v>
      </c>
      <c r="M61" s="79">
        <f t="shared" ref="M61:N76" si="6">+K61+M37</f>
        <v>18</v>
      </c>
      <c r="N61" s="80">
        <f t="shared" si="6"/>
        <v>12</v>
      </c>
    </row>
    <row r="62" spans="1:14" hidden="1" x14ac:dyDescent="0.25">
      <c r="A62" s="81">
        <v>2</v>
      </c>
      <c r="B62" s="82" t="s">
        <v>101</v>
      </c>
      <c r="C62" s="79"/>
      <c r="D62" s="79"/>
      <c r="E62" s="79"/>
      <c r="F62" s="79"/>
      <c r="G62" s="79"/>
      <c r="H62" s="79"/>
      <c r="I62" s="79"/>
      <c r="J62" s="79"/>
      <c r="K62" s="79">
        <f t="shared" ref="K62:L79" si="7">+C62+E62+G62+I62</f>
        <v>0</v>
      </c>
      <c r="L62" s="80">
        <f t="shared" si="7"/>
        <v>0</v>
      </c>
      <c r="M62" s="79">
        <f t="shared" si="6"/>
        <v>14</v>
      </c>
      <c r="N62" s="80">
        <f t="shared" si="6"/>
        <v>11</v>
      </c>
    </row>
    <row r="63" spans="1:14" hidden="1" x14ac:dyDescent="0.25">
      <c r="A63" s="81">
        <v>3</v>
      </c>
      <c r="B63" s="82" t="s">
        <v>102</v>
      </c>
      <c r="C63" s="79"/>
      <c r="D63" s="79"/>
      <c r="E63" s="79"/>
      <c r="F63" s="79"/>
      <c r="G63" s="79"/>
      <c r="H63" s="79"/>
      <c r="I63" s="79"/>
      <c r="J63" s="79"/>
      <c r="K63" s="79">
        <f t="shared" si="7"/>
        <v>0</v>
      </c>
      <c r="L63" s="80">
        <f t="shared" si="7"/>
        <v>0</v>
      </c>
      <c r="M63" s="79">
        <f t="shared" si="6"/>
        <v>75</v>
      </c>
      <c r="N63" s="80">
        <f t="shared" si="6"/>
        <v>96</v>
      </c>
    </row>
    <row r="64" spans="1:14" hidden="1" x14ac:dyDescent="0.25">
      <c r="A64" s="81">
        <v>4</v>
      </c>
      <c r="B64" s="82" t="s">
        <v>103</v>
      </c>
      <c r="C64" s="79"/>
      <c r="D64" s="79"/>
      <c r="E64" s="79"/>
      <c r="F64" s="79"/>
      <c r="G64" s="79"/>
      <c r="H64" s="79"/>
      <c r="I64" s="79"/>
      <c r="J64" s="79"/>
      <c r="K64" s="79">
        <f t="shared" si="7"/>
        <v>0</v>
      </c>
      <c r="L64" s="80">
        <f t="shared" si="7"/>
        <v>0</v>
      </c>
      <c r="M64" s="79">
        <f t="shared" si="6"/>
        <v>10</v>
      </c>
      <c r="N64" s="80">
        <f t="shared" si="6"/>
        <v>8</v>
      </c>
    </row>
    <row r="65" spans="1:14" ht="24" hidden="1" x14ac:dyDescent="0.25">
      <c r="A65" s="81">
        <v>5</v>
      </c>
      <c r="B65" s="82" t="s">
        <v>189</v>
      </c>
      <c r="C65" s="79"/>
      <c r="D65" s="79"/>
      <c r="E65" s="79"/>
      <c r="F65" s="79"/>
      <c r="G65" s="79"/>
      <c r="H65" s="79"/>
      <c r="I65" s="79"/>
      <c r="J65" s="79"/>
      <c r="K65" s="79">
        <f t="shared" si="7"/>
        <v>0</v>
      </c>
      <c r="L65" s="80">
        <f t="shared" si="7"/>
        <v>0</v>
      </c>
      <c r="M65" s="79">
        <f t="shared" si="6"/>
        <v>0</v>
      </c>
      <c r="N65" s="80">
        <f t="shared" si="6"/>
        <v>0</v>
      </c>
    </row>
    <row r="66" spans="1:14" ht="36" hidden="1" x14ac:dyDescent="0.25">
      <c r="A66" s="81">
        <v>6</v>
      </c>
      <c r="B66" s="82" t="s">
        <v>190</v>
      </c>
      <c r="C66" s="79"/>
      <c r="D66" s="79"/>
      <c r="E66" s="79"/>
      <c r="F66" s="79"/>
      <c r="G66" s="79"/>
      <c r="H66" s="79"/>
      <c r="I66" s="79"/>
      <c r="J66" s="79"/>
      <c r="K66" s="79">
        <f t="shared" si="7"/>
        <v>0</v>
      </c>
      <c r="L66" s="80">
        <f t="shared" si="7"/>
        <v>0</v>
      </c>
      <c r="M66" s="79">
        <f t="shared" si="6"/>
        <v>0</v>
      </c>
      <c r="N66" s="80">
        <f t="shared" si="6"/>
        <v>1</v>
      </c>
    </row>
    <row r="67" spans="1:14" ht="36" hidden="1" x14ac:dyDescent="0.25">
      <c r="A67" s="81">
        <v>7</v>
      </c>
      <c r="B67" s="82" t="s">
        <v>191</v>
      </c>
      <c r="C67" s="79"/>
      <c r="D67" s="79"/>
      <c r="E67" s="79"/>
      <c r="F67" s="79"/>
      <c r="G67" s="79"/>
      <c r="H67" s="79"/>
      <c r="I67" s="79"/>
      <c r="J67" s="79"/>
      <c r="K67" s="79">
        <f t="shared" si="7"/>
        <v>0</v>
      </c>
      <c r="L67" s="80">
        <f t="shared" si="7"/>
        <v>0</v>
      </c>
      <c r="M67" s="79">
        <f t="shared" si="6"/>
        <v>0</v>
      </c>
      <c r="N67" s="80">
        <f t="shared" si="6"/>
        <v>5</v>
      </c>
    </row>
    <row r="68" spans="1:14" hidden="1" x14ac:dyDescent="0.25">
      <c r="A68" s="81">
        <v>8</v>
      </c>
      <c r="B68" s="82" t="s">
        <v>104</v>
      </c>
      <c r="C68" s="79"/>
      <c r="D68" s="79"/>
      <c r="E68" s="79"/>
      <c r="F68" s="79"/>
      <c r="G68" s="79"/>
      <c r="H68" s="79"/>
      <c r="I68" s="79"/>
      <c r="J68" s="79"/>
      <c r="K68" s="79">
        <f t="shared" si="7"/>
        <v>0</v>
      </c>
      <c r="L68" s="80">
        <f t="shared" si="7"/>
        <v>0</v>
      </c>
      <c r="M68" s="79">
        <f t="shared" si="6"/>
        <v>400</v>
      </c>
      <c r="N68" s="80">
        <f t="shared" si="6"/>
        <v>406</v>
      </c>
    </row>
    <row r="69" spans="1:14" hidden="1" x14ac:dyDescent="0.25">
      <c r="A69" s="81">
        <v>9</v>
      </c>
      <c r="B69" s="82" t="s">
        <v>105</v>
      </c>
      <c r="C69" s="79"/>
      <c r="D69" s="79"/>
      <c r="E69" s="79"/>
      <c r="F69" s="79"/>
      <c r="G69" s="79"/>
      <c r="H69" s="79"/>
      <c r="I69" s="79"/>
      <c r="J69" s="79"/>
      <c r="K69" s="79">
        <f t="shared" si="7"/>
        <v>0</v>
      </c>
      <c r="L69" s="80">
        <f t="shared" si="7"/>
        <v>0</v>
      </c>
      <c r="M69" s="79">
        <f t="shared" si="6"/>
        <v>300</v>
      </c>
      <c r="N69" s="80">
        <f t="shared" si="6"/>
        <v>393</v>
      </c>
    </row>
    <row r="70" spans="1:14" hidden="1" x14ac:dyDescent="0.25">
      <c r="A70" s="81">
        <v>10</v>
      </c>
      <c r="B70" s="82" t="s">
        <v>106</v>
      </c>
      <c r="C70" s="79"/>
      <c r="D70" s="79"/>
      <c r="E70" s="79"/>
      <c r="F70" s="79"/>
      <c r="G70" s="79"/>
      <c r="H70" s="79"/>
      <c r="I70" s="79"/>
      <c r="J70" s="79"/>
      <c r="K70" s="79">
        <f t="shared" si="7"/>
        <v>0</v>
      </c>
      <c r="L70" s="80">
        <f t="shared" si="7"/>
        <v>0</v>
      </c>
      <c r="M70" s="79">
        <f t="shared" si="6"/>
        <v>100</v>
      </c>
      <c r="N70" s="80">
        <f t="shared" si="6"/>
        <v>178</v>
      </c>
    </row>
    <row r="71" spans="1:14" hidden="1" x14ac:dyDescent="0.25">
      <c r="A71" s="81">
        <v>11</v>
      </c>
      <c r="B71" s="82" t="s">
        <v>107</v>
      </c>
      <c r="C71" s="79"/>
      <c r="D71" s="79"/>
      <c r="E71" s="79"/>
      <c r="F71" s="79"/>
      <c r="G71" s="79"/>
      <c r="H71" s="79"/>
      <c r="I71" s="79"/>
      <c r="J71" s="79"/>
      <c r="K71" s="79">
        <f t="shared" si="7"/>
        <v>0</v>
      </c>
      <c r="L71" s="80">
        <f t="shared" si="7"/>
        <v>0</v>
      </c>
      <c r="M71" s="79">
        <f t="shared" si="6"/>
        <v>145</v>
      </c>
      <c r="N71" s="80">
        <f t="shared" si="6"/>
        <v>170</v>
      </c>
    </row>
    <row r="72" spans="1:14" hidden="1" x14ac:dyDescent="0.25">
      <c r="A72" s="81">
        <v>12</v>
      </c>
      <c r="B72" s="82" t="s">
        <v>108</v>
      </c>
      <c r="C72" s="79"/>
      <c r="D72" s="79"/>
      <c r="E72" s="79"/>
      <c r="F72" s="79"/>
      <c r="G72" s="79"/>
      <c r="H72" s="79"/>
      <c r="I72" s="79"/>
      <c r="J72" s="79"/>
      <c r="K72" s="79">
        <f t="shared" si="7"/>
        <v>0</v>
      </c>
      <c r="L72" s="80">
        <f t="shared" si="7"/>
        <v>0</v>
      </c>
      <c r="M72" s="79">
        <f t="shared" si="6"/>
        <v>900</v>
      </c>
      <c r="N72" s="80">
        <f t="shared" si="6"/>
        <v>1331</v>
      </c>
    </row>
    <row r="73" spans="1:14" hidden="1" x14ac:dyDescent="0.25">
      <c r="A73" s="81">
        <v>13</v>
      </c>
      <c r="B73" s="82" t="s">
        <v>109</v>
      </c>
      <c r="C73" s="79"/>
      <c r="D73" s="79"/>
      <c r="E73" s="79"/>
      <c r="F73" s="79"/>
      <c r="G73" s="79"/>
      <c r="H73" s="79"/>
      <c r="I73" s="79"/>
      <c r="J73" s="79"/>
      <c r="K73" s="79">
        <f t="shared" si="7"/>
        <v>0</v>
      </c>
      <c r="L73" s="80">
        <f t="shared" si="7"/>
        <v>0</v>
      </c>
      <c r="M73" s="79">
        <f t="shared" si="6"/>
        <v>350</v>
      </c>
      <c r="N73" s="80">
        <f t="shared" si="6"/>
        <v>494</v>
      </c>
    </row>
    <row r="74" spans="1:14" hidden="1" x14ac:dyDescent="0.25">
      <c r="A74" s="81">
        <v>14</v>
      </c>
      <c r="B74" s="82" t="s">
        <v>110</v>
      </c>
      <c r="C74" s="79"/>
      <c r="D74" s="79"/>
      <c r="E74" s="79"/>
      <c r="F74" s="79"/>
      <c r="G74" s="79"/>
      <c r="H74" s="79"/>
      <c r="I74" s="79"/>
      <c r="J74" s="79"/>
      <c r="K74" s="79">
        <f t="shared" si="7"/>
        <v>0</v>
      </c>
      <c r="L74" s="80">
        <f t="shared" si="7"/>
        <v>0</v>
      </c>
      <c r="M74" s="79">
        <f t="shared" si="6"/>
        <v>35</v>
      </c>
      <c r="N74" s="80">
        <f t="shared" si="6"/>
        <v>50</v>
      </c>
    </row>
    <row r="75" spans="1:14" ht="24" hidden="1" x14ac:dyDescent="0.25">
      <c r="A75" s="81">
        <v>15</v>
      </c>
      <c r="B75" s="82" t="s">
        <v>111</v>
      </c>
      <c r="C75" s="79"/>
      <c r="D75" s="79"/>
      <c r="E75" s="79"/>
      <c r="F75" s="79"/>
      <c r="G75" s="79"/>
      <c r="H75" s="79"/>
      <c r="I75" s="79"/>
      <c r="J75" s="79"/>
      <c r="K75" s="79">
        <f t="shared" si="7"/>
        <v>0</v>
      </c>
      <c r="L75" s="80">
        <f t="shared" si="7"/>
        <v>0</v>
      </c>
      <c r="M75" s="79">
        <f t="shared" si="6"/>
        <v>10</v>
      </c>
      <c r="N75" s="80">
        <f t="shared" si="6"/>
        <v>22</v>
      </c>
    </row>
    <row r="76" spans="1:14" hidden="1" x14ac:dyDescent="0.25">
      <c r="A76" s="81">
        <v>16</v>
      </c>
      <c r="B76" s="83" t="s">
        <v>112</v>
      </c>
      <c r="C76" s="79"/>
      <c r="D76" s="79"/>
      <c r="E76" s="79"/>
      <c r="F76" s="79"/>
      <c r="G76" s="79"/>
      <c r="H76" s="79"/>
      <c r="I76" s="79"/>
      <c r="J76" s="79"/>
      <c r="K76" s="79">
        <f t="shared" si="7"/>
        <v>0</v>
      </c>
      <c r="L76" s="80">
        <f t="shared" si="7"/>
        <v>0</v>
      </c>
      <c r="M76" s="79">
        <f t="shared" si="6"/>
        <v>75</v>
      </c>
      <c r="N76" s="80">
        <f t="shared" si="6"/>
        <v>117</v>
      </c>
    </row>
    <row r="77" spans="1:14" hidden="1" x14ac:dyDescent="0.25">
      <c r="A77" s="81">
        <v>17</v>
      </c>
      <c r="B77" s="83" t="s">
        <v>113</v>
      </c>
      <c r="C77" s="79"/>
      <c r="D77" s="79"/>
      <c r="E77" s="79"/>
      <c r="F77" s="79"/>
      <c r="G77" s="79"/>
      <c r="H77" s="79"/>
      <c r="I77" s="79"/>
      <c r="J77" s="79"/>
      <c r="K77" s="79">
        <f t="shared" si="7"/>
        <v>0</v>
      </c>
      <c r="L77" s="80">
        <f t="shared" si="7"/>
        <v>0</v>
      </c>
      <c r="M77" s="79">
        <f t="shared" ref="M77:N79" si="8">+K77+M53</f>
        <v>4</v>
      </c>
      <c r="N77" s="80">
        <f t="shared" si="8"/>
        <v>6</v>
      </c>
    </row>
    <row r="78" spans="1:14" hidden="1" x14ac:dyDescent="0.25">
      <c r="A78" s="81">
        <v>18</v>
      </c>
      <c r="B78" s="83" t="s">
        <v>114</v>
      </c>
      <c r="C78" s="79"/>
      <c r="D78" s="79"/>
      <c r="E78" s="79"/>
      <c r="F78" s="79"/>
      <c r="G78" s="79"/>
      <c r="H78" s="79"/>
      <c r="I78" s="79"/>
      <c r="J78" s="79"/>
      <c r="K78" s="79">
        <f>+C78+E78+G78+I78</f>
        <v>0</v>
      </c>
      <c r="L78" s="80">
        <f>+D78+F78+H78+J78</f>
        <v>0</v>
      </c>
      <c r="M78" s="79">
        <f t="shared" si="8"/>
        <v>58</v>
      </c>
      <c r="N78" s="80">
        <f t="shared" si="8"/>
        <v>94</v>
      </c>
    </row>
    <row r="79" spans="1:14" hidden="1" x14ac:dyDescent="0.25">
      <c r="A79" s="81">
        <v>19</v>
      </c>
      <c r="B79" s="83" t="s">
        <v>156</v>
      </c>
      <c r="C79" s="79"/>
      <c r="D79" s="79"/>
      <c r="E79" s="79"/>
      <c r="F79" s="79"/>
      <c r="G79" s="79"/>
      <c r="H79" s="79"/>
      <c r="I79" s="79"/>
      <c r="J79" s="79"/>
      <c r="K79" s="79">
        <f t="shared" si="7"/>
        <v>0</v>
      </c>
      <c r="L79" s="80">
        <f t="shared" si="7"/>
        <v>0</v>
      </c>
      <c r="M79" s="79">
        <f t="shared" si="8"/>
        <v>5</v>
      </c>
      <c r="N79" s="80">
        <f t="shared" si="8"/>
        <v>16</v>
      </c>
    </row>
    <row r="80" spans="1:14" ht="15.75" hidden="1" thickBot="1" x14ac:dyDescent="0.3">
      <c r="A80" s="360" t="s">
        <v>115</v>
      </c>
      <c r="B80" s="361"/>
      <c r="C80" s="138">
        <f t="shared" ref="C80:N80" si="9">SUM(C61:C79)</f>
        <v>0</v>
      </c>
      <c r="D80" s="138">
        <f t="shared" si="9"/>
        <v>0</v>
      </c>
      <c r="E80" s="138">
        <f>SUM(E61:E79)</f>
        <v>0</v>
      </c>
      <c r="F80" s="138">
        <f t="shared" si="9"/>
        <v>0</v>
      </c>
      <c r="G80" s="138">
        <f>SUM(G61:G79)</f>
        <v>0</v>
      </c>
      <c r="H80" s="138">
        <f t="shared" si="9"/>
        <v>0</v>
      </c>
      <c r="I80" s="138">
        <f t="shared" si="9"/>
        <v>0</v>
      </c>
      <c r="J80" s="138">
        <f t="shared" si="9"/>
        <v>0</v>
      </c>
      <c r="K80" s="138">
        <f t="shared" si="9"/>
        <v>0</v>
      </c>
      <c r="L80" s="139">
        <f t="shared" si="9"/>
        <v>0</v>
      </c>
      <c r="M80" s="138">
        <f t="shared" si="9"/>
        <v>2499</v>
      </c>
      <c r="N80" s="139">
        <f t="shared" si="9"/>
        <v>3410</v>
      </c>
    </row>
    <row r="81" spans="1:12" hidden="1" x14ac:dyDescent="0.25">
      <c r="A81" s="85"/>
      <c r="B81" s="85"/>
      <c r="C81" s="86"/>
      <c r="D81" s="86"/>
      <c r="E81" s="86"/>
      <c r="F81" s="86"/>
      <c r="G81" s="86"/>
      <c r="H81" s="86"/>
      <c r="I81" s="86"/>
      <c r="J81" s="86"/>
      <c r="K81" s="86"/>
      <c r="L81" s="86"/>
    </row>
    <row r="82" spans="1:12" hidden="1" x14ac:dyDescent="0.25">
      <c r="A82" s="85"/>
      <c r="B82" s="85"/>
      <c r="C82" s="58"/>
      <c r="D82" s="55"/>
      <c r="E82" s="55"/>
      <c r="F82" s="55"/>
      <c r="G82" s="55"/>
      <c r="H82" s="55"/>
      <c r="I82" s="55"/>
      <c r="J82" s="55"/>
      <c r="K82" s="55"/>
      <c r="L82" s="55"/>
    </row>
    <row r="83" spans="1:12" hidden="1" x14ac:dyDescent="0.25">
      <c r="A83" s="85"/>
      <c r="B83" s="85"/>
      <c r="C83" s="58"/>
      <c r="D83" s="55"/>
      <c r="E83" s="55"/>
      <c r="F83" s="55"/>
      <c r="G83" s="55"/>
      <c r="H83" s="55"/>
      <c r="I83" s="55"/>
      <c r="J83" s="55"/>
      <c r="K83" s="55"/>
      <c r="L83" s="55"/>
    </row>
    <row r="84" spans="1:12" hidden="1" x14ac:dyDescent="0.25">
      <c r="A84" s="85"/>
      <c r="B84" s="85"/>
      <c r="C84" s="58"/>
      <c r="D84" s="55"/>
      <c r="E84" s="55"/>
      <c r="F84" s="55"/>
      <c r="G84" s="55"/>
      <c r="H84" s="55"/>
      <c r="I84" s="55"/>
      <c r="J84" s="55"/>
      <c r="K84" s="55"/>
      <c r="L84" s="55"/>
    </row>
    <row r="85" spans="1:12" hidden="1" x14ac:dyDescent="0.25">
      <c r="A85" s="85"/>
      <c r="B85" s="85"/>
      <c r="C85" s="58"/>
      <c r="D85" s="55"/>
      <c r="E85" s="55"/>
      <c r="F85" s="55"/>
      <c r="G85" s="55"/>
      <c r="H85" s="55"/>
      <c r="I85" s="55"/>
      <c r="J85" s="55"/>
      <c r="K85" s="55"/>
      <c r="L85" s="55"/>
    </row>
    <row r="86" spans="1:12" hidden="1" x14ac:dyDescent="0.25">
      <c r="A86" s="85"/>
      <c r="B86" s="85"/>
      <c r="C86" s="58"/>
      <c r="D86" s="55"/>
      <c r="E86" s="55"/>
      <c r="F86" s="55"/>
      <c r="G86" s="55"/>
      <c r="H86" s="55"/>
      <c r="I86" s="55"/>
      <c r="J86" s="55"/>
      <c r="K86" s="55"/>
      <c r="L86" s="55"/>
    </row>
    <row r="87" spans="1:12" hidden="1" x14ac:dyDescent="0.25">
      <c r="A87" s="85"/>
      <c r="B87" s="85"/>
      <c r="C87" s="58"/>
      <c r="D87" s="55"/>
      <c r="E87" s="55"/>
      <c r="F87" s="55"/>
      <c r="G87" s="55"/>
      <c r="H87" s="55"/>
      <c r="I87" s="55"/>
      <c r="J87" s="55"/>
      <c r="K87" s="55"/>
      <c r="L87" s="55"/>
    </row>
    <row r="88" spans="1:12" hidden="1" x14ac:dyDescent="0.25">
      <c r="A88" s="85"/>
      <c r="B88" s="85"/>
      <c r="C88" s="58"/>
      <c r="D88" s="55"/>
      <c r="E88" s="55"/>
      <c r="F88" s="55"/>
      <c r="G88" s="55"/>
      <c r="H88" s="55"/>
      <c r="I88" s="55"/>
      <c r="J88" s="55"/>
      <c r="K88" s="55"/>
      <c r="L88" s="55"/>
    </row>
    <row r="89" spans="1:12" hidden="1" x14ac:dyDescent="0.25">
      <c r="A89" s="85"/>
      <c r="B89" s="85"/>
      <c r="C89" s="58"/>
      <c r="D89" s="55"/>
      <c r="E89" s="55"/>
      <c r="F89" s="55"/>
      <c r="G89" s="55"/>
      <c r="H89" s="55"/>
      <c r="I89" s="55"/>
      <c r="J89" s="55"/>
      <c r="K89" s="55"/>
      <c r="L89" s="55"/>
    </row>
    <row r="90" spans="1:12" hidden="1" x14ac:dyDescent="0.25">
      <c r="A90" s="85"/>
      <c r="B90" s="85"/>
      <c r="C90" s="58"/>
      <c r="D90" s="55"/>
      <c r="E90" s="55"/>
      <c r="F90" s="55"/>
      <c r="G90" s="55"/>
      <c r="H90" s="55"/>
      <c r="I90" s="55"/>
      <c r="J90" s="55"/>
      <c r="K90" s="55"/>
      <c r="L90" s="55"/>
    </row>
    <row r="91" spans="1:12" hidden="1" x14ac:dyDescent="0.25">
      <c r="A91" s="85"/>
      <c r="B91" s="85"/>
      <c r="C91" s="58"/>
      <c r="D91" s="55"/>
      <c r="E91" s="55"/>
      <c r="F91" s="55"/>
      <c r="G91" s="55"/>
      <c r="H91" s="55"/>
      <c r="I91" s="55"/>
      <c r="J91" s="55"/>
      <c r="K91" s="55"/>
      <c r="L91" s="55"/>
    </row>
    <row r="92" spans="1:12" hidden="1" x14ac:dyDescent="0.25">
      <c r="A92" s="85"/>
      <c r="B92" s="85"/>
      <c r="C92" s="58"/>
      <c r="D92" s="55"/>
      <c r="E92" s="55"/>
      <c r="F92" s="55"/>
      <c r="G92" s="55"/>
      <c r="H92" s="55"/>
      <c r="I92" s="55"/>
      <c r="J92" s="55"/>
      <c r="K92" s="55"/>
      <c r="L92" s="55"/>
    </row>
    <row r="93" spans="1:12" hidden="1" x14ac:dyDescent="0.25">
      <c r="A93" s="85"/>
      <c r="B93" s="85"/>
      <c r="C93" s="58"/>
      <c r="D93" s="55"/>
      <c r="E93" s="55"/>
      <c r="F93" s="55"/>
      <c r="G93" s="55"/>
      <c r="H93" s="55"/>
      <c r="I93" s="55"/>
      <c r="J93" s="55"/>
      <c r="K93" s="55"/>
      <c r="L93" s="55"/>
    </row>
    <row r="94" spans="1:12" hidden="1" x14ac:dyDescent="0.25">
      <c r="A94" s="85"/>
      <c r="B94" s="85"/>
      <c r="C94" s="58"/>
      <c r="D94" s="55"/>
      <c r="E94" s="55"/>
      <c r="F94" s="55"/>
      <c r="G94" s="55"/>
      <c r="H94" s="55"/>
      <c r="I94" s="55"/>
      <c r="J94" s="55"/>
      <c r="K94" s="55"/>
      <c r="L94" s="55"/>
    </row>
    <row r="95" spans="1:12" hidden="1" x14ac:dyDescent="0.25">
      <c r="A95" s="85"/>
      <c r="B95" s="85"/>
      <c r="C95" s="58"/>
      <c r="D95" s="55"/>
      <c r="E95" s="55"/>
      <c r="F95" s="55"/>
      <c r="G95" s="55"/>
      <c r="H95" s="55"/>
      <c r="I95" s="55"/>
      <c r="J95" s="55"/>
      <c r="K95" s="55"/>
      <c r="L95" s="55"/>
    </row>
    <row r="96" spans="1:12" hidden="1" x14ac:dyDescent="0.25">
      <c r="A96" s="85"/>
      <c r="B96" s="85"/>
      <c r="C96" s="58"/>
      <c r="D96" s="55"/>
      <c r="E96" s="55"/>
      <c r="F96" s="55"/>
      <c r="G96" s="55"/>
      <c r="H96" s="55"/>
      <c r="I96" s="55"/>
      <c r="J96" s="55"/>
      <c r="K96" s="55"/>
      <c r="L96" s="55"/>
    </row>
    <row r="97" spans="1:12" hidden="1" x14ac:dyDescent="0.25">
      <c r="A97" s="85"/>
      <c r="B97" s="85"/>
      <c r="C97" s="58"/>
      <c r="D97" s="55"/>
      <c r="E97" s="55"/>
      <c r="F97" s="55"/>
      <c r="G97" s="55"/>
      <c r="H97" s="55"/>
      <c r="I97" s="55"/>
      <c r="J97" s="55"/>
      <c r="K97" s="55"/>
      <c r="L97" s="55"/>
    </row>
    <row r="98" spans="1:12" hidden="1" x14ac:dyDescent="0.25">
      <c r="A98" s="85"/>
      <c r="B98" s="85"/>
      <c r="C98" s="58"/>
      <c r="D98" s="55"/>
      <c r="E98" s="55"/>
      <c r="F98" s="55"/>
      <c r="G98" s="55"/>
      <c r="H98" s="55"/>
      <c r="I98" s="55"/>
      <c r="J98" s="55"/>
      <c r="K98" s="55"/>
      <c r="L98" s="55"/>
    </row>
    <row r="99" spans="1:12" hidden="1" x14ac:dyDescent="0.25">
      <c r="A99" s="85"/>
      <c r="B99" s="85"/>
      <c r="C99" s="58"/>
      <c r="D99" s="55"/>
      <c r="E99" s="55"/>
      <c r="F99" s="55"/>
      <c r="G99" s="55"/>
      <c r="H99" s="55"/>
      <c r="I99" s="55"/>
      <c r="J99" s="55"/>
      <c r="K99" s="55"/>
      <c r="L99" s="55"/>
    </row>
    <row r="100" spans="1:12" hidden="1" x14ac:dyDescent="0.25">
      <c r="A100" s="85"/>
      <c r="B100" s="85"/>
      <c r="C100" s="58"/>
      <c r="D100" s="55"/>
      <c r="E100" s="55"/>
      <c r="F100" s="55"/>
      <c r="G100" s="55"/>
      <c r="H100" s="55"/>
      <c r="I100" s="55"/>
      <c r="J100" s="55"/>
      <c r="K100" s="55"/>
      <c r="L100" s="55"/>
    </row>
    <row r="101" spans="1:12" hidden="1" x14ac:dyDescent="0.25">
      <c r="A101" s="85"/>
      <c r="B101" s="85"/>
      <c r="C101" s="58"/>
      <c r="D101" s="55"/>
      <c r="E101" s="55"/>
      <c r="F101" s="55"/>
      <c r="G101" s="55"/>
      <c r="H101" s="55"/>
      <c r="I101" s="55"/>
      <c r="J101" s="55"/>
      <c r="K101" s="55"/>
      <c r="L101" s="55"/>
    </row>
    <row r="102" spans="1:12" hidden="1" x14ac:dyDescent="0.25">
      <c r="A102" s="85"/>
      <c r="B102" s="85"/>
      <c r="C102" s="58"/>
      <c r="D102" s="55"/>
      <c r="E102" s="55"/>
      <c r="F102" s="55"/>
      <c r="G102" s="55"/>
      <c r="H102" s="55"/>
      <c r="I102" s="55"/>
      <c r="J102" s="55"/>
      <c r="K102" s="55"/>
      <c r="L102" s="55"/>
    </row>
    <row r="103" spans="1:12" hidden="1" x14ac:dyDescent="0.25">
      <c r="A103" s="229"/>
      <c r="B103" s="229" t="s">
        <v>172</v>
      </c>
      <c r="C103" s="230"/>
      <c r="D103" s="231"/>
      <c r="E103" s="55"/>
      <c r="F103" s="55"/>
      <c r="G103" s="55"/>
      <c r="H103" s="55"/>
      <c r="I103" s="55"/>
      <c r="J103" s="55"/>
      <c r="K103" s="55"/>
      <c r="L103" s="55"/>
    </row>
    <row r="104" spans="1:12" hidden="1" x14ac:dyDescent="0.25">
      <c r="A104" s="362" t="s">
        <v>4</v>
      </c>
      <c r="B104" s="363" t="s">
        <v>155</v>
      </c>
      <c r="C104" s="365" t="s">
        <v>88</v>
      </c>
      <c r="D104" s="366"/>
      <c r="E104" s="55"/>
      <c r="F104" s="55"/>
      <c r="G104" s="55"/>
      <c r="H104" s="55"/>
      <c r="I104" s="55"/>
      <c r="J104" s="55"/>
      <c r="K104" s="55"/>
      <c r="L104" s="55"/>
    </row>
    <row r="105" spans="1:12" ht="15.75" hidden="1" thickBot="1" x14ac:dyDescent="0.3">
      <c r="A105" s="362"/>
      <c r="B105" s="364"/>
      <c r="C105" s="232" t="s">
        <v>99</v>
      </c>
      <c r="D105" s="233" t="s">
        <v>90</v>
      </c>
      <c r="E105" s="55"/>
      <c r="F105" s="55"/>
      <c r="G105" s="55"/>
      <c r="H105" s="55"/>
      <c r="I105" s="55"/>
      <c r="J105" s="55"/>
      <c r="K105" s="55"/>
      <c r="L105" s="55"/>
    </row>
    <row r="106" spans="1:12" hidden="1" x14ac:dyDescent="0.25">
      <c r="A106" s="234">
        <v>1</v>
      </c>
      <c r="B106" s="235" t="s">
        <v>100</v>
      </c>
      <c r="C106" s="236">
        <f t="shared" ref="C106:D121" si="10">+K13+K37+K61</f>
        <v>18</v>
      </c>
      <c r="D106" s="237">
        <f t="shared" si="10"/>
        <v>12</v>
      </c>
      <c r="E106" s="97"/>
      <c r="F106" s="55"/>
      <c r="G106" s="55"/>
      <c r="H106" s="55"/>
      <c r="I106" s="55"/>
      <c r="J106" s="55"/>
      <c r="K106" s="55"/>
      <c r="L106" s="55"/>
    </row>
    <row r="107" spans="1:12" hidden="1" x14ac:dyDescent="0.25">
      <c r="A107" s="238">
        <v>2</v>
      </c>
      <c r="B107" s="239" t="s">
        <v>101</v>
      </c>
      <c r="C107" s="236">
        <f t="shared" si="10"/>
        <v>14</v>
      </c>
      <c r="D107" s="237">
        <f t="shared" si="10"/>
        <v>11</v>
      </c>
      <c r="E107" s="97"/>
      <c r="F107" s="55"/>
      <c r="G107" s="55"/>
      <c r="H107" s="55"/>
      <c r="I107" s="55"/>
      <c r="J107" s="55"/>
      <c r="K107" s="55"/>
      <c r="L107" s="55"/>
    </row>
    <row r="108" spans="1:12" hidden="1" x14ac:dyDescent="0.25">
      <c r="A108" s="238">
        <v>3</v>
      </c>
      <c r="B108" s="239" t="s">
        <v>102</v>
      </c>
      <c r="C108" s="236">
        <f t="shared" si="10"/>
        <v>75</v>
      </c>
      <c r="D108" s="237">
        <f t="shared" si="10"/>
        <v>96</v>
      </c>
      <c r="E108" s="97"/>
      <c r="F108" s="55"/>
      <c r="G108" s="55"/>
      <c r="H108" s="55"/>
      <c r="I108" s="55"/>
      <c r="J108" s="55"/>
      <c r="K108" s="55"/>
      <c r="L108" s="55"/>
    </row>
    <row r="109" spans="1:12" hidden="1" x14ac:dyDescent="0.25">
      <c r="A109" s="238">
        <v>4</v>
      </c>
      <c r="B109" s="239" t="s">
        <v>103</v>
      </c>
      <c r="C109" s="236">
        <f t="shared" si="10"/>
        <v>10</v>
      </c>
      <c r="D109" s="237">
        <f t="shared" si="10"/>
        <v>8</v>
      </c>
      <c r="E109" s="97"/>
      <c r="F109" s="55"/>
      <c r="G109" s="55"/>
      <c r="H109" s="55"/>
      <c r="I109" s="55"/>
      <c r="J109" s="55"/>
      <c r="K109" s="55"/>
      <c r="L109" s="55"/>
    </row>
    <row r="110" spans="1:12" ht="24" hidden="1" x14ac:dyDescent="0.25">
      <c r="A110" s="238">
        <v>5</v>
      </c>
      <c r="B110" s="239" t="s">
        <v>189</v>
      </c>
      <c r="C110" s="236">
        <f t="shared" si="10"/>
        <v>0</v>
      </c>
      <c r="D110" s="237">
        <f t="shared" si="10"/>
        <v>0</v>
      </c>
      <c r="E110" s="97"/>
      <c r="F110" s="55"/>
      <c r="G110" s="55"/>
      <c r="H110" s="55"/>
      <c r="I110" s="55"/>
      <c r="J110" s="55"/>
      <c r="K110" s="55"/>
      <c r="L110" s="55"/>
    </row>
    <row r="111" spans="1:12" ht="36" hidden="1" x14ac:dyDescent="0.25">
      <c r="A111" s="238">
        <v>6</v>
      </c>
      <c r="B111" s="239" t="s">
        <v>190</v>
      </c>
      <c r="C111" s="236">
        <f t="shared" si="10"/>
        <v>0</v>
      </c>
      <c r="D111" s="237">
        <f t="shared" si="10"/>
        <v>1</v>
      </c>
      <c r="E111" s="97"/>
      <c r="F111" s="55"/>
      <c r="G111" s="55"/>
      <c r="H111" s="55"/>
      <c r="I111" s="55"/>
      <c r="J111" s="55"/>
      <c r="K111" s="55"/>
      <c r="L111" s="55"/>
    </row>
    <row r="112" spans="1:12" ht="36" hidden="1" x14ac:dyDescent="0.25">
      <c r="A112" s="238">
        <v>7</v>
      </c>
      <c r="B112" s="239" t="s">
        <v>191</v>
      </c>
      <c r="C112" s="236">
        <f t="shared" si="10"/>
        <v>0</v>
      </c>
      <c r="D112" s="237">
        <f t="shared" si="10"/>
        <v>5</v>
      </c>
      <c r="E112" s="97"/>
      <c r="F112" s="55"/>
      <c r="G112" s="55"/>
      <c r="H112" s="55"/>
      <c r="I112" s="55"/>
      <c r="J112" s="55"/>
      <c r="K112" s="55"/>
      <c r="L112" s="55"/>
    </row>
    <row r="113" spans="1:12" hidden="1" x14ac:dyDescent="0.25">
      <c r="A113" s="238">
        <v>8</v>
      </c>
      <c r="B113" s="239" t="s">
        <v>104</v>
      </c>
      <c r="C113" s="236">
        <f t="shared" si="10"/>
        <v>400</v>
      </c>
      <c r="D113" s="237">
        <f t="shared" si="10"/>
        <v>406</v>
      </c>
      <c r="E113" s="97"/>
      <c r="F113" s="55"/>
      <c r="G113" s="55"/>
      <c r="H113" s="55"/>
      <c r="I113" s="55"/>
      <c r="J113" s="55"/>
      <c r="K113" s="55"/>
      <c r="L113" s="55"/>
    </row>
    <row r="114" spans="1:12" hidden="1" x14ac:dyDescent="0.25">
      <c r="A114" s="238">
        <v>9</v>
      </c>
      <c r="B114" s="239" t="s">
        <v>105</v>
      </c>
      <c r="C114" s="236">
        <f t="shared" si="10"/>
        <v>300</v>
      </c>
      <c r="D114" s="237">
        <f t="shared" si="10"/>
        <v>393</v>
      </c>
      <c r="E114" s="97"/>
      <c r="F114" s="55"/>
      <c r="G114" s="55"/>
      <c r="H114" s="55"/>
      <c r="I114" s="55"/>
      <c r="J114" s="55"/>
      <c r="K114" s="55"/>
      <c r="L114" s="55"/>
    </row>
    <row r="115" spans="1:12" hidden="1" x14ac:dyDescent="0.25">
      <c r="A115" s="238">
        <v>10</v>
      </c>
      <c r="B115" s="239" t="s">
        <v>106</v>
      </c>
      <c r="C115" s="236">
        <f t="shared" si="10"/>
        <v>100</v>
      </c>
      <c r="D115" s="237">
        <f t="shared" si="10"/>
        <v>178</v>
      </c>
      <c r="E115" s="97"/>
      <c r="F115" s="55"/>
      <c r="G115" s="55"/>
      <c r="H115" s="55"/>
      <c r="I115" s="55"/>
      <c r="J115" s="55"/>
      <c r="K115" s="55"/>
      <c r="L115" s="55"/>
    </row>
    <row r="116" spans="1:12" hidden="1" x14ac:dyDescent="0.25">
      <c r="A116" s="238">
        <v>11</v>
      </c>
      <c r="B116" s="239" t="s">
        <v>107</v>
      </c>
      <c r="C116" s="236">
        <f t="shared" si="10"/>
        <v>145</v>
      </c>
      <c r="D116" s="237">
        <f t="shared" si="10"/>
        <v>170</v>
      </c>
      <c r="E116" s="97"/>
      <c r="F116" s="55"/>
      <c r="G116" s="55"/>
      <c r="H116" s="55"/>
      <c r="I116" s="55"/>
      <c r="J116" s="55"/>
      <c r="K116" s="55"/>
      <c r="L116" s="55"/>
    </row>
    <row r="117" spans="1:12" hidden="1" x14ac:dyDescent="0.25">
      <c r="A117" s="238">
        <v>12</v>
      </c>
      <c r="B117" s="239" t="s">
        <v>108</v>
      </c>
      <c r="C117" s="236">
        <f t="shared" si="10"/>
        <v>900</v>
      </c>
      <c r="D117" s="237">
        <f t="shared" si="10"/>
        <v>1331</v>
      </c>
      <c r="E117" s="97"/>
      <c r="F117" s="55"/>
      <c r="G117" s="55"/>
      <c r="H117" s="55"/>
      <c r="I117" s="55"/>
      <c r="J117" s="55"/>
      <c r="K117" s="55"/>
      <c r="L117" s="55"/>
    </row>
    <row r="118" spans="1:12" hidden="1" x14ac:dyDescent="0.25">
      <c r="A118" s="238">
        <v>13</v>
      </c>
      <c r="B118" s="239" t="s">
        <v>109</v>
      </c>
      <c r="C118" s="236">
        <f t="shared" si="10"/>
        <v>350</v>
      </c>
      <c r="D118" s="237">
        <f t="shared" si="10"/>
        <v>494</v>
      </c>
      <c r="E118" s="97"/>
      <c r="F118" s="55"/>
      <c r="G118" s="55"/>
      <c r="H118" s="55"/>
      <c r="I118" s="55"/>
      <c r="J118" s="55"/>
      <c r="K118" s="55"/>
      <c r="L118" s="55"/>
    </row>
    <row r="119" spans="1:12" hidden="1" x14ac:dyDescent="0.25">
      <c r="A119" s="238">
        <v>14</v>
      </c>
      <c r="B119" s="239" t="s">
        <v>110</v>
      </c>
      <c r="C119" s="236">
        <f t="shared" si="10"/>
        <v>35</v>
      </c>
      <c r="D119" s="237">
        <f t="shared" si="10"/>
        <v>50</v>
      </c>
      <c r="E119" s="97"/>
      <c r="F119" s="55"/>
      <c r="G119" s="55"/>
      <c r="H119" s="55"/>
      <c r="I119" s="55"/>
      <c r="J119" s="55"/>
      <c r="K119" s="55"/>
      <c r="L119" s="55"/>
    </row>
    <row r="120" spans="1:12" ht="24" hidden="1" x14ac:dyDescent="0.25">
      <c r="A120" s="238">
        <v>15</v>
      </c>
      <c r="B120" s="239" t="s">
        <v>111</v>
      </c>
      <c r="C120" s="236">
        <f t="shared" si="10"/>
        <v>10</v>
      </c>
      <c r="D120" s="237">
        <f t="shared" si="10"/>
        <v>22</v>
      </c>
      <c r="E120" s="97"/>
      <c r="F120" s="55"/>
      <c r="G120" s="55"/>
      <c r="H120" s="55"/>
      <c r="I120" s="55"/>
      <c r="J120" s="55"/>
      <c r="K120" s="55"/>
      <c r="L120" s="55"/>
    </row>
    <row r="121" spans="1:12" hidden="1" x14ac:dyDescent="0.25">
      <c r="A121" s="238">
        <v>16</v>
      </c>
      <c r="B121" s="240" t="s">
        <v>112</v>
      </c>
      <c r="C121" s="236">
        <f t="shared" si="10"/>
        <v>75</v>
      </c>
      <c r="D121" s="237">
        <f t="shared" si="10"/>
        <v>117</v>
      </c>
      <c r="E121" s="97"/>
      <c r="F121" s="55"/>
      <c r="G121" s="55"/>
      <c r="H121" s="55"/>
      <c r="I121" s="55"/>
      <c r="J121" s="55"/>
      <c r="K121" s="55"/>
      <c r="L121" s="55"/>
    </row>
    <row r="122" spans="1:12" hidden="1" x14ac:dyDescent="0.25">
      <c r="A122" s="238">
        <v>17</v>
      </c>
      <c r="B122" s="240" t="s">
        <v>113</v>
      </c>
      <c r="C122" s="236">
        <f t="shared" ref="C122:D124" si="11">+K29+K53+K77</f>
        <v>4</v>
      </c>
      <c r="D122" s="237">
        <f t="shared" si="11"/>
        <v>6</v>
      </c>
      <c r="E122" s="97"/>
      <c r="F122" s="55"/>
      <c r="G122" s="55"/>
      <c r="H122" s="55"/>
      <c r="I122" s="55"/>
      <c r="J122" s="55"/>
      <c r="K122" s="55"/>
      <c r="L122" s="55"/>
    </row>
    <row r="123" spans="1:12" hidden="1" x14ac:dyDescent="0.25">
      <c r="A123" s="238">
        <v>18</v>
      </c>
      <c r="B123" s="240" t="s">
        <v>114</v>
      </c>
      <c r="C123" s="236">
        <f t="shared" si="11"/>
        <v>58</v>
      </c>
      <c r="D123" s="237">
        <f t="shared" si="11"/>
        <v>94</v>
      </c>
      <c r="E123" s="97"/>
      <c r="F123" s="55"/>
      <c r="G123" s="55"/>
      <c r="H123" s="55"/>
      <c r="I123" s="55"/>
      <c r="J123" s="55"/>
      <c r="K123" s="55"/>
      <c r="L123" s="55"/>
    </row>
    <row r="124" spans="1:12" hidden="1" x14ac:dyDescent="0.25">
      <c r="A124" s="238">
        <v>19</v>
      </c>
      <c r="B124" s="240" t="s">
        <v>156</v>
      </c>
      <c r="C124" s="236">
        <f t="shared" si="11"/>
        <v>5</v>
      </c>
      <c r="D124" s="237">
        <f t="shared" si="11"/>
        <v>16</v>
      </c>
      <c r="E124" s="97"/>
      <c r="F124" s="55"/>
      <c r="G124" s="55"/>
      <c r="H124" s="55"/>
      <c r="I124" s="55"/>
      <c r="J124" s="55"/>
      <c r="K124" s="55"/>
      <c r="L124" s="55"/>
    </row>
    <row r="125" spans="1:12" ht="15.75" hidden="1" thickBot="1" x14ac:dyDescent="0.3">
      <c r="A125" s="367" t="s">
        <v>115</v>
      </c>
      <c r="B125" s="368"/>
      <c r="C125" s="241">
        <f>SUM(C106:C124)</f>
        <v>2499</v>
      </c>
      <c r="D125" s="242">
        <f>SUM(D106:D124)</f>
        <v>3410</v>
      </c>
      <c r="E125" s="55"/>
      <c r="F125" s="55"/>
      <c r="G125" s="55"/>
      <c r="H125" s="55"/>
      <c r="I125" s="55"/>
      <c r="J125" s="55"/>
      <c r="K125" s="55"/>
      <c r="L125" s="55"/>
    </row>
    <row r="126" spans="1:12" x14ac:dyDescent="0.25">
      <c r="A126" s="85"/>
      <c r="B126" s="85"/>
      <c r="C126" s="58"/>
      <c r="D126" s="55"/>
      <c r="E126" s="55"/>
      <c r="F126" s="55"/>
      <c r="G126" s="55"/>
      <c r="H126" s="55"/>
      <c r="I126" s="55"/>
      <c r="J126" s="55"/>
      <c r="K126" s="55"/>
      <c r="L126" s="55"/>
    </row>
    <row r="127" spans="1:12" x14ac:dyDescent="0.25">
      <c r="A127" s="85"/>
      <c r="B127" s="85"/>
      <c r="C127" s="58"/>
      <c r="D127" s="55"/>
      <c r="E127" s="55"/>
      <c r="F127" s="55"/>
      <c r="G127" s="55"/>
      <c r="H127" s="55"/>
      <c r="I127" s="55"/>
      <c r="J127" s="55"/>
      <c r="K127" s="55"/>
      <c r="L127" s="55"/>
    </row>
    <row r="128" spans="1:12" x14ac:dyDescent="0.25">
      <c r="A128" s="85"/>
      <c r="B128" s="85"/>
      <c r="C128" s="58"/>
      <c r="D128" s="55"/>
      <c r="E128" s="55"/>
      <c r="F128" s="55"/>
      <c r="G128" s="55"/>
      <c r="H128" s="55"/>
      <c r="I128" s="55"/>
      <c r="J128" s="55"/>
      <c r="K128" s="55"/>
      <c r="L128" s="55"/>
    </row>
    <row r="129" spans="1:12" x14ac:dyDescent="0.25">
      <c r="A129" s="85"/>
      <c r="B129" s="85"/>
      <c r="C129" s="58"/>
      <c r="D129" s="55"/>
      <c r="E129" s="55"/>
      <c r="F129" s="55"/>
      <c r="G129" s="55"/>
      <c r="H129" s="55"/>
      <c r="I129" s="55"/>
      <c r="J129" s="55"/>
      <c r="K129" s="55"/>
      <c r="L129" s="55"/>
    </row>
    <row r="130" spans="1:12" x14ac:dyDescent="0.25">
      <c r="A130" s="85"/>
      <c r="B130" s="85"/>
      <c r="C130" s="58"/>
      <c r="D130" s="55"/>
      <c r="E130" s="55"/>
      <c r="F130" s="55"/>
      <c r="G130" s="55"/>
      <c r="H130" s="55"/>
      <c r="I130" s="55"/>
      <c r="J130" s="55"/>
      <c r="K130" s="55"/>
      <c r="L130" s="55"/>
    </row>
    <row r="131" spans="1:12" x14ac:dyDescent="0.25">
      <c r="A131" s="85"/>
      <c r="B131" s="85"/>
      <c r="C131" s="58"/>
      <c r="D131" s="55"/>
      <c r="E131" s="55"/>
      <c r="F131" s="55"/>
      <c r="G131" s="55"/>
      <c r="H131" s="55"/>
      <c r="I131" s="55"/>
      <c r="J131" s="55"/>
      <c r="K131" s="55"/>
      <c r="L131" s="55"/>
    </row>
    <row r="132" spans="1:12" x14ac:dyDescent="0.25">
      <c r="A132" s="85"/>
      <c r="B132" s="85"/>
      <c r="C132" s="58"/>
      <c r="D132" s="55"/>
      <c r="E132" s="55"/>
      <c r="F132" s="55"/>
      <c r="G132" s="55"/>
      <c r="H132" s="55"/>
      <c r="I132" s="55"/>
      <c r="J132" s="55"/>
      <c r="K132" s="55"/>
      <c r="L132" s="55"/>
    </row>
    <row r="133" spans="1:12" x14ac:dyDescent="0.25">
      <c r="A133" s="85"/>
      <c r="B133" s="85"/>
      <c r="C133" s="58"/>
      <c r="D133" s="55"/>
      <c r="E133" s="55"/>
      <c r="F133" s="55"/>
      <c r="G133" s="55"/>
      <c r="H133" s="55"/>
      <c r="I133" s="55"/>
      <c r="J133" s="55"/>
      <c r="K133" s="55"/>
      <c r="L133" s="55"/>
    </row>
    <row r="134" spans="1:12" x14ac:dyDescent="0.25">
      <c r="A134" s="85"/>
      <c r="B134" s="85"/>
      <c r="C134" s="58"/>
      <c r="D134" s="55"/>
      <c r="E134" s="55"/>
      <c r="F134" s="55"/>
      <c r="G134" s="55"/>
      <c r="H134" s="55"/>
      <c r="I134" s="55"/>
      <c r="J134" s="55"/>
      <c r="K134" s="55"/>
      <c r="L134" s="55"/>
    </row>
    <row r="135" spans="1:12" x14ac:dyDescent="0.25">
      <c r="A135" s="85"/>
      <c r="B135" s="85"/>
      <c r="C135" s="58"/>
      <c r="D135" s="55"/>
      <c r="E135" s="55"/>
      <c r="F135" s="55"/>
      <c r="G135" s="55"/>
      <c r="H135" s="55"/>
      <c r="I135" s="55"/>
      <c r="J135" s="55"/>
      <c r="K135" s="55"/>
      <c r="L135" s="55"/>
    </row>
    <row r="136" spans="1:12" x14ac:dyDescent="0.25">
      <c r="A136" s="85"/>
      <c r="B136" s="85"/>
      <c r="C136" s="58"/>
      <c r="D136" s="55"/>
      <c r="E136" s="55"/>
      <c r="F136" s="55"/>
      <c r="G136" s="55"/>
      <c r="H136" s="55"/>
      <c r="I136" s="55"/>
      <c r="J136" s="55"/>
      <c r="K136" s="55"/>
      <c r="L136" s="55"/>
    </row>
    <row r="137" spans="1:12" x14ac:dyDescent="0.25">
      <c r="A137" s="85"/>
      <c r="B137" s="85"/>
      <c r="C137" s="58"/>
      <c r="D137" s="55"/>
      <c r="E137" s="55"/>
      <c r="F137" s="55"/>
      <c r="G137" s="55"/>
      <c r="H137" s="55"/>
      <c r="I137" s="55"/>
      <c r="J137" s="55"/>
      <c r="K137" s="55"/>
      <c r="L137" s="55"/>
    </row>
    <row r="138" spans="1:12" x14ac:dyDescent="0.25">
      <c r="A138" s="85"/>
      <c r="B138" s="85"/>
      <c r="C138" s="58"/>
      <c r="D138" s="55"/>
      <c r="E138" s="55"/>
      <c r="F138" s="55"/>
      <c r="G138" s="55"/>
      <c r="H138" s="55"/>
      <c r="I138" s="55"/>
      <c r="J138" s="55"/>
      <c r="K138" s="55"/>
      <c r="L138" s="55"/>
    </row>
    <row r="139" spans="1:12" hidden="1" x14ac:dyDescent="0.25">
      <c r="A139" s="85"/>
      <c r="B139" s="85"/>
      <c r="C139" s="58"/>
      <c r="D139" s="55"/>
      <c r="E139" s="55"/>
      <c r="F139" s="55"/>
      <c r="G139" s="55"/>
      <c r="H139" s="55"/>
      <c r="I139" s="55"/>
      <c r="J139" s="55"/>
      <c r="K139" s="55"/>
      <c r="L139" s="55"/>
    </row>
    <row r="140" spans="1:12" hidden="1" x14ac:dyDescent="0.25">
      <c r="A140" s="85"/>
      <c r="B140" s="85"/>
      <c r="C140" s="58"/>
      <c r="D140" s="55"/>
      <c r="E140" s="55"/>
      <c r="F140" s="55"/>
      <c r="G140" s="55"/>
      <c r="H140" s="55"/>
      <c r="I140" s="55"/>
      <c r="J140" s="55"/>
      <c r="K140" s="55"/>
      <c r="L140" s="55"/>
    </row>
    <row r="141" spans="1:12" hidden="1" x14ac:dyDescent="0.25">
      <c r="A141" s="85"/>
      <c r="B141" s="85"/>
      <c r="C141" s="58"/>
      <c r="D141" s="55"/>
      <c r="E141" s="55"/>
      <c r="F141" s="55"/>
      <c r="G141" s="55"/>
      <c r="H141" s="55"/>
      <c r="I141" s="55"/>
      <c r="J141" s="55"/>
      <c r="K141" s="55"/>
      <c r="L141" s="55"/>
    </row>
    <row r="142" spans="1:12" x14ac:dyDescent="0.25">
      <c r="A142" s="85"/>
      <c r="B142" s="85"/>
      <c r="C142" s="58"/>
      <c r="D142" s="55"/>
      <c r="E142" s="55"/>
      <c r="F142" s="55"/>
      <c r="G142" s="55"/>
      <c r="H142" s="55"/>
      <c r="I142" s="55"/>
      <c r="J142" s="55"/>
      <c r="K142" s="55"/>
      <c r="L142" s="55"/>
    </row>
    <row r="143" spans="1:12" x14ac:dyDescent="0.25">
      <c r="A143" s="85"/>
      <c r="B143" s="85"/>
      <c r="C143" s="58"/>
      <c r="D143" s="55"/>
      <c r="E143" s="55"/>
      <c r="F143" s="55"/>
      <c r="G143" s="55"/>
      <c r="H143" s="55"/>
      <c r="I143" s="55"/>
      <c r="J143" s="55"/>
      <c r="K143" s="55"/>
      <c r="L143" s="55"/>
    </row>
    <row r="144" spans="1:12" x14ac:dyDescent="0.25">
      <c r="A144" s="85"/>
      <c r="B144" s="85"/>
      <c r="C144" s="58"/>
      <c r="D144" s="55"/>
      <c r="E144" s="55"/>
      <c r="F144" s="55"/>
      <c r="G144" s="55"/>
      <c r="H144" s="55"/>
      <c r="I144" s="55"/>
      <c r="J144" s="55"/>
      <c r="K144" s="55"/>
      <c r="L144" s="55"/>
    </row>
    <row r="145" spans="1:12" x14ac:dyDescent="0.25">
      <c r="A145" s="85"/>
      <c r="B145" s="85"/>
      <c r="C145" s="58"/>
      <c r="D145" s="55"/>
      <c r="E145" s="55"/>
      <c r="F145" s="55"/>
      <c r="G145" s="55"/>
      <c r="H145" s="55"/>
      <c r="I145" s="55"/>
      <c r="J145" s="55"/>
      <c r="K145" s="55"/>
      <c r="L145" s="55"/>
    </row>
    <row r="146" spans="1:12" x14ac:dyDescent="0.25">
      <c r="A146" s="85"/>
      <c r="B146" s="85"/>
      <c r="C146" s="58"/>
      <c r="D146" s="55"/>
      <c r="E146" s="55"/>
      <c r="F146" s="55"/>
      <c r="G146" s="55"/>
      <c r="H146" s="55"/>
      <c r="I146" s="55"/>
      <c r="J146" s="55"/>
      <c r="K146" s="55"/>
      <c r="L146" s="55"/>
    </row>
    <row r="147" spans="1:12" x14ac:dyDescent="0.25">
      <c r="A147" s="85"/>
      <c r="B147" s="85"/>
      <c r="C147" s="58"/>
      <c r="D147" s="55"/>
      <c r="E147" s="55"/>
      <c r="F147" s="55"/>
      <c r="G147" s="55"/>
      <c r="H147" s="55"/>
      <c r="I147" s="55"/>
      <c r="J147" s="55"/>
      <c r="K147" s="55"/>
      <c r="L147" s="55"/>
    </row>
    <row r="148" spans="1:12" x14ac:dyDescent="0.25">
      <c r="A148" s="85"/>
      <c r="B148" s="85"/>
      <c r="C148" s="58"/>
      <c r="D148" s="55"/>
      <c r="E148" s="55"/>
      <c r="F148" s="55"/>
      <c r="G148" s="55"/>
      <c r="H148" s="55"/>
      <c r="I148" s="55"/>
      <c r="J148" s="55"/>
      <c r="K148" s="55"/>
      <c r="L148" s="55"/>
    </row>
    <row r="149" spans="1:12" x14ac:dyDescent="0.25">
      <c r="A149" s="85"/>
      <c r="B149" s="85"/>
      <c r="C149" s="58"/>
      <c r="D149" s="55"/>
      <c r="E149" s="55"/>
      <c r="F149" s="55"/>
      <c r="G149" s="55"/>
      <c r="H149" s="55"/>
      <c r="I149" s="55"/>
      <c r="J149" s="55"/>
      <c r="K149" s="55"/>
      <c r="L149" s="55"/>
    </row>
    <row r="150" spans="1:12" x14ac:dyDescent="0.25">
      <c r="A150" s="85"/>
      <c r="B150" s="85"/>
      <c r="C150" s="58"/>
      <c r="D150" s="55"/>
      <c r="E150" s="55"/>
      <c r="F150" s="55"/>
      <c r="G150" s="55"/>
      <c r="H150" s="55"/>
      <c r="I150" s="55"/>
      <c r="J150" s="55"/>
      <c r="K150" s="55"/>
      <c r="L150" s="55"/>
    </row>
    <row r="151" spans="1:12" x14ac:dyDescent="0.25">
      <c r="A151" s="85"/>
      <c r="B151" s="85"/>
      <c r="C151" s="58"/>
      <c r="D151" s="55"/>
      <c r="E151" s="55"/>
      <c r="F151" s="55"/>
      <c r="G151" s="55"/>
      <c r="H151" s="55"/>
      <c r="I151" s="55"/>
      <c r="J151" s="55"/>
      <c r="K151" s="55"/>
      <c r="L151" s="55"/>
    </row>
    <row r="152" spans="1:12" x14ac:dyDescent="0.25">
      <c r="A152" s="85"/>
      <c r="B152" s="85"/>
      <c r="C152" s="58"/>
      <c r="D152" s="55"/>
      <c r="E152" s="55"/>
      <c r="F152" s="55"/>
      <c r="G152" s="55"/>
      <c r="H152" s="55"/>
      <c r="I152" s="55"/>
      <c r="J152" s="55"/>
      <c r="K152" s="55"/>
      <c r="L152" s="55"/>
    </row>
    <row r="153" spans="1:12" x14ac:dyDescent="0.25">
      <c r="A153" s="85"/>
      <c r="B153" s="85"/>
      <c r="C153" s="58"/>
      <c r="D153" s="55"/>
      <c r="E153" s="55"/>
      <c r="F153" s="55"/>
      <c r="G153" s="55"/>
      <c r="H153" s="55"/>
      <c r="I153" s="55"/>
      <c r="J153" s="55"/>
      <c r="K153" s="55"/>
      <c r="L153" s="55"/>
    </row>
    <row r="154" spans="1:12" x14ac:dyDescent="0.25">
      <c r="A154" s="85"/>
      <c r="B154" s="85"/>
      <c r="C154" s="58"/>
      <c r="D154" s="55"/>
      <c r="E154" s="55"/>
      <c r="F154" s="55"/>
      <c r="G154" s="55"/>
      <c r="H154" s="55"/>
      <c r="I154" s="55"/>
      <c r="J154" s="55"/>
      <c r="K154" s="55"/>
      <c r="L154" s="55"/>
    </row>
    <row r="155" spans="1:12" x14ac:dyDescent="0.25">
      <c r="A155" s="85"/>
      <c r="B155" s="85"/>
      <c r="C155" s="58"/>
      <c r="D155" s="55"/>
      <c r="E155" s="55"/>
      <c r="F155" s="55"/>
      <c r="G155" s="55"/>
      <c r="H155" s="55"/>
      <c r="I155" s="55"/>
      <c r="J155" s="55"/>
      <c r="K155" s="55"/>
      <c r="L155" s="55"/>
    </row>
    <row r="157" spans="1:12" x14ac:dyDescent="0.25">
      <c r="B157" s="39" t="s">
        <v>53</v>
      </c>
      <c r="C157" s="105" t="s">
        <v>79</v>
      </c>
      <c r="D157" s="105"/>
      <c r="E157" s="105"/>
      <c r="F157" s="22" t="s">
        <v>116</v>
      </c>
      <c r="H157" t="s">
        <v>120</v>
      </c>
    </row>
    <row r="158" spans="1:12" ht="15" customHeight="1" x14ac:dyDescent="0.25">
      <c r="C158" s="306" t="s">
        <v>117</v>
      </c>
      <c r="D158" s="306"/>
      <c r="E158" s="306"/>
      <c r="F158" s="22"/>
      <c r="G158" s="22"/>
      <c r="H158" s="22" t="s">
        <v>160</v>
      </c>
      <c r="I158" s="22"/>
      <c r="J158" s="22"/>
      <c r="K158" s="22"/>
    </row>
    <row r="159" spans="1:12" ht="15" customHeight="1" x14ac:dyDescent="0.25">
      <c r="C159" s="306" t="s">
        <v>118</v>
      </c>
      <c r="D159" s="306"/>
      <c r="E159" s="306"/>
      <c r="F159" s="22"/>
      <c r="G159" s="22"/>
      <c r="H159" s="22" t="s">
        <v>161</v>
      </c>
      <c r="I159" s="22"/>
      <c r="J159" s="22"/>
      <c r="K159" s="22"/>
    </row>
    <row r="160" spans="1:12" x14ac:dyDescent="0.25">
      <c r="B160" s="39" t="s">
        <v>58</v>
      </c>
      <c r="C160" s="22" t="s">
        <v>192</v>
      </c>
      <c r="G160" s="22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32:B32"/>
    <mergeCell ref="B34:L34"/>
    <mergeCell ref="A35:A36"/>
    <mergeCell ref="B35:B36"/>
    <mergeCell ref="C35:D35"/>
    <mergeCell ref="E35:F35"/>
    <mergeCell ref="G35:H35"/>
    <mergeCell ref="I35:J35"/>
    <mergeCell ref="K35:L35"/>
    <mergeCell ref="A11:A12"/>
    <mergeCell ref="B11:B12"/>
    <mergeCell ref="C11:D11"/>
    <mergeCell ref="E11:F11"/>
    <mergeCell ref="G11:H11"/>
    <mergeCell ref="I11:J11"/>
    <mergeCell ref="M35:N35"/>
    <mergeCell ref="A56:B56"/>
    <mergeCell ref="B58:L58"/>
    <mergeCell ref="A59:A60"/>
    <mergeCell ref="B59:B60"/>
    <mergeCell ref="C59:D59"/>
    <mergeCell ref="E59:F59"/>
    <mergeCell ref="G59:H59"/>
    <mergeCell ref="I59:J59"/>
    <mergeCell ref="K59:L59"/>
    <mergeCell ref="C158:E158"/>
    <mergeCell ref="C159:E159"/>
    <mergeCell ref="M59:N59"/>
    <mergeCell ref="A80:B80"/>
    <mergeCell ref="A104:A105"/>
    <mergeCell ref="B104:B105"/>
    <mergeCell ref="C104:D104"/>
    <mergeCell ref="A125:B125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0"/>
  <sheetViews>
    <sheetView topLeftCell="A18" workbookViewId="0">
      <selection activeCell="F5" sqref="F5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5"/>
      <c r="C2" s="315"/>
      <c r="L2" s="111" t="s">
        <v>183</v>
      </c>
    </row>
    <row r="3" spans="1:12" ht="18.75" x14ac:dyDescent="0.3">
      <c r="H3" s="74"/>
      <c r="I3" s="74"/>
      <c r="J3" s="74"/>
      <c r="L3" s="99"/>
    </row>
    <row r="4" spans="1:12" x14ac:dyDescent="0.25">
      <c r="A4" s="331"/>
      <c r="B4" s="331"/>
      <c r="C4" s="331"/>
      <c r="D4" s="331"/>
      <c r="E4" s="331"/>
      <c r="F4" s="331"/>
      <c r="G4" s="331"/>
      <c r="H4" s="331"/>
      <c r="I4" s="331"/>
      <c r="J4" s="331"/>
      <c r="K4" s="331"/>
      <c r="L4" s="331"/>
    </row>
    <row r="5" spans="1:12" x14ac:dyDescent="0.25">
      <c r="A5" s="265"/>
      <c r="B5" s="265"/>
      <c r="C5" s="265"/>
      <c r="D5" s="265"/>
      <c r="E5" s="265"/>
      <c r="F5" s="265"/>
      <c r="G5" s="265"/>
      <c r="H5" s="265"/>
      <c r="I5" s="265"/>
      <c r="J5" s="265"/>
      <c r="K5" s="265"/>
      <c r="L5" s="265"/>
    </row>
    <row r="6" spans="1:12" x14ac:dyDescent="0.25">
      <c r="A6" s="330" t="s">
        <v>1</v>
      </c>
      <c r="B6" s="330"/>
      <c r="C6" s="330"/>
      <c r="D6" s="330"/>
      <c r="E6" s="330"/>
      <c r="F6" s="330"/>
      <c r="G6" s="330"/>
      <c r="H6" s="330"/>
      <c r="I6" s="330"/>
      <c r="J6" s="330"/>
      <c r="K6" s="330"/>
      <c r="L6" s="330"/>
    </row>
    <row r="7" spans="1:12" x14ac:dyDescent="0.25">
      <c r="A7" s="331" t="s">
        <v>2</v>
      </c>
      <c r="B7" s="331"/>
      <c r="C7" s="331"/>
      <c r="D7" s="331"/>
      <c r="E7" s="331"/>
      <c r="F7" s="331"/>
      <c r="G7" s="331"/>
      <c r="H7" s="331"/>
      <c r="I7" s="331"/>
      <c r="J7" s="331"/>
      <c r="K7" s="331"/>
      <c r="L7" s="331"/>
    </row>
    <row r="8" spans="1:12" x14ac:dyDescent="0.25">
      <c r="A8" s="332" t="s">
        <v>3</v>
      </c>
      <c r="B8" s="331"/>
      <c r="C8" s="331"/>
      <c r="D8" s="331"/>
      <c r="E8" s="331"/>
      <c r="F8" s="331"/>
      <c r="G8" s="331"/>
      <c r="H8" s="331"/>
      <c r="I8" s="331"/>
      <c r="J8" s="331"/>
      <c r="K8" s="331"/>
      <c r="L8" s="331"/>
    </row>
    <row r="10" spans="1:12" ht="15.75" customHeight="1" thickBot="1" x14ac:dyDescent="0.3">
      <c r="A10" s="105"/>
      <c r="B10" s="369" t="s">
        <v>138</v>
      </c>
      <c r="C10" s="369"/>
      <c r="D10" s="369"/>
      <c r="E10" s="369"/>
      <c r="F10" s="369"/>
      <c r="G10" s="369"/>
      <c r="H10" s="369"/>
      <c r="I10" s="369"/>
      <c r="J10" s="369"/>
      <c r="K10" s="369"/>
      <c r="L10" s="369"/>
    </row>
    <row r="11" spans="1:12" x14ac:dyDescent="0.25">
      <c r="A11" s="370" t="s">
        <v>4</v>
      </c>
      <c r="B11" s="372" t="s">
        <v>155</v>
      </c>
      <c r="C11" s="374" t="s">
        <v>84</v>
      </c>
      <c r="D11" s="374"/>
      <c r="E11" s="358" t="s">
        <v>85</v>
      </c>
      <c r="F11" s="358"/>
      <c r="G11" s="358" t="s">
        <v>86</v>
      </c>
      <c r="H11" s="358"/>
      <c r="I11" s="358" t="s">
        <v>87</v>
      </c>
      <c r="J11" s="358"/>
      <c r="K11" s="358" t="s">
        <v>119</v>
      </c>
      <c r="L11" s="359"/>
    </row>
    <row r="12" spans="1:12" ht="15.75" thickBot="1" x14ac:dyDescent="0.3">
      <c r="A12" s="371"/>
      <c r="B12" s="373"/>
      <c r="C12" s="75" t="s">
        <v>99</v>
      </c>
      <c r="D12" s="75" t="s">
        <v>90</v>
      </c>
      <c r="E12" s="75" t="s">
        <v>99</v>
      </c>
      <c r="F12" s="75" t="s">
        <v>90</v>
      </c>
      <c r="G12" s="75" t="s">
        <v>99</v>
      </c>
      <c r="H12" s="75" t="s">
        <v>90</v>
      </c>
      <c r="I12" s="75" t="s">
        <v>99</v>
      </c>
      <c r="J12" s="75" t="s">
        <v>90</v>
      </c>
      <c r="K12" s="75" t="s">
        <v>99</v>
      </c>
      <c r="L12" s="76" t="s">
        <v>90</v>
      </c>
    </row>
    <row r="13" spans="1:12" x14ac:dyDescent="0.25">
      <c r="A13" s="77">
        <v>1</v>
      </c>
      <c r="B13" s="78" t="s">
        <v>100</v>
      </c>
      <c r="C13" s="79">
        <v>18</v>
      </c>
      <c r="D13" s="79">
        <v>12</v>
      </c>
      <c r="E13" s="79">
        <v>19</v>
      </c>
      <c r="F13" s="79">
        <v>19</v>
      </c>
      <c r="G13" s="79"/>
      <c r="H13" s="79"/>
      <c r="I13" s="79"/>
      <c r="J13" s="79"/>
      <c r="K13" s="79">
        <f>+C13+E13+G13+I13</f>
        <v>37</v>
      </c>
      <c r="L13" s="80">
        <f>+D13+F13+H13+J13</f>
        <v>31</v>
      </c>
    </row>
    <row r="14" spans="1:12" x14ac:dyDescent="0.25">
      <c r="A14" s="81">
        <v>2</v>
      </c>
      <c r="B14" s="82" t="s">
        <v>101</v>
      </c>
      <c r="C14" s="79">
        <v>14</v>
      </c>
      <c r="D14" s="79">
        <v>11</v>
      </c>
      <c r="E14" s="79">
        <v>16</v>
      </c>
      <c r="F14" s="79">
        <v>9</v>
      </c>
      <c r="G14" s="79"/>
      <c r="H14" s="79"/>
      <c r="I14" s="79"/>
      <c r="J14" s="79"/>
      <c r="K14" s="79">
        <f t="shared" ref="K14:L31" si="0">+C14+E14+G14+I14</f>
        <v>30</v>
      </c>
      <c r="L14" s="80">
        <f t="shared" si="0"/>
        <v>20</v>
      </c>
    </row>
    <row r="15" spans="1:12" x14ac:dyDescent="0.25">
      <c r="A15" s="81">
        <v>3</v>
      </c>
      <c r="B15" s="82" t="s">
        <v>102</v>
      </c>
      <c r="C15" s="79">
        <v>75</v>
      </c>
      <c r="D15" s="79">
        <v>96</v>
      </c>
      <c r="E15" s="79">
        <v>82</v>
      </c>
      <c r="F15" s="79">
        <v>80</v>
      </c>
      <c r="G15" s="79"/>
      <c r="H15" s="79"/>
      <c r="I15" s="79"/>
      <c r="J15" s="79"/>
      <c r="K15" s="79">
        <f t="shared" si="0"/>
        <v>157</v>
      </c>
      <c r="L15" s="80">
        <f t="shared" si="0"/>
        <v>176</v>
      </c>
    </row>
    <row r="16" spans="1:12" x14ac:dyDescent="0.25">
      <c r="A16" s="81">
        <v>4</v>
      </c>
      <c r="B16" s="82" t="s">
        <v>103</v>
      </c>
      <c r="C16" s="79">
        <v>10</v>
      </c>
      <c r="D16" s="79">
        <v>8</v>
      </c>
      <c r="E16" s="79">
        <v>16</v>
      </c>
      <c r="F16" s="79">
        <v>13</v>
      </c>
      <c r="G16" s="79"/>
      <c r="H16" s="79"/>
      <c r="I16" s="79"/>
      <c r="J16" s="79"/>
      <c r="K16" s="79">
        <f t="shared" si="0"/>
        <v>26</v>
      </c>
      <c r="L16" s="80">
        <f t="shared" si="0"/>
        <v>21</v>
      </c>
    </row>
    <row r="17" spans="1:12" ht="24" x14ac:dyDescent="0.25">
      <c r="A17" s="81">
        <v>5</v>
      </c>
      <c r="B17" s="82" t="s">
        <v>189</v>
      </c>
      <c r="C17" s="79">
        <v>0</v>
      </c>
      <c r="D17" s="79">
        <v>0</v>
      </c>
      <c r="E17" s="79">
        <v>0</v>
      </c>
      <c r="F17" s="79">
        <v>0</v>
      </c>
      <c r="G17" s="79"/>
      <c r="H17" s="79"/>
      <c r="I17" s="79"/>
      <c r="J17" s="79"/>
      <c r="K17" s="79">
        <f t="shared" si="0"/>
        <v>0</v>
      </c>
      <c r="L17" s="80">
        <f t="shared" si="0"/>
        <v>0</v>
      </c>
    </row>
    <row r="18" spans="1:12" ht="36" x14ac:dyDescent="0.25">
      <c r="A18" s="81">
        <v>6</v>
      </c>
      <c r="B18" s="82" t="s">
        <v>190</v>
      </c>
      <c r="C18" s="79">
        <v>0</v>
      </c>
      <c r="D18" s="79">
        <v>1</v>
      </c>
      <c r="E18" s="79">
        <v>0</v>
      </c>
      <c r="F18" s="79">
        <v>0</v>
      </c>
      <c r="G18" s="79"/>
      <c r="H18" s="79"/>
      <c r="I18" s="79"/>
      <c r="J18" s="79"/>
      <c r="K18" s="79">
        <f t="shared" si="0"/>
        <v>0</v>
      </c>
      <c r="L18" s="80">
        <f t="shared" si="0"/>
        <v>1</v>
      </c>
    </row>
    <row r="19" spans="1:12" ht="36" x14ac:dyDescent="0.25">
      <c r="A19" s="81">
        <v>7</v>
      </c>
      <c r="B19" s="82" t="s">
        <v>191</v>
      </c>
      <c r="C19" s="79">
        <v>0</v>
      </c>
      <c r="D19" s="79">
        <v>5</v>
      </c>
      <c r="E19" s="79">
        <v>2</v>
      </c>
      <c r="F19" s="79">
        <v>3</v>
      </c>
      <c r="G19" s="79"/>
      <c r="H19" s="79"/>
      <c r="I19" s="79"/>
      <c r="J19" s="79"/>
      <c r="K19" s="79">
        <f t="shared" si="0"/>
        <v>2</v>
      </c>
      <c r="L19" s="80">
        <f t="shared" si="0"/>
        <v>8</v>
      </c>
    </row>
    <row r="20" spans="1:12" x14ac:dyDescent="0.25">
      <c r="A20" s="81">
        <v>8</v>
      </c>
      <c r="B20" s="82" t="s">
        <v>104</v>
      </c>
      <c r="C20" s="79">
        <v>400</v>
      </c>
      <c r="D20" s="79">
        <v>406</v>
      </c>
      <c r="E20" s="79">
        <v>425</v>
      </c>
      <c r="F20" s="79">
        <v>481</v>
      </c>
      <c r="G20" s="79"/>
      <c r="H20" s="79"/>
      <c r="I20" s="79"/>
      <c r="J20" s="79"/>
      <c r="K20" s="79">
        <f t="shared" si="0"/>
        <v>825</v>
      </c>
      <c r="L20" s="80">
        <f t="shared" si="0"/>
        <v>887</v>
      </c>
    </row>
    <row r="21" spans="1:12" x14ac:dyDescent="0.25">
      <c r="A21" s="81">
        <v>9</v>
      </c>
      <c r="B21" s="82" t="s">
        <v>105</v>
      </c>
      <c r="C21" s="79">
        <v>300</v>
      </c>
      <c r="D21" s="79">
        <v>393</v>
      </c>
      <c r="E21" s="79">
        <v>350</v>
      </c>
      <c r="F21" s="79">
        <v>285</v>
      </c>
      <c r="G21" s="79"/>
      <c r="H21" s="79"/>
      <c r="I21" s="79"/>
      <c r="J21" s="79"/>
      <c r="K21" s="79">
        <f t="shared" si="0"/>
        <v>650</v>
      </c>
      <c r="L21" s="80">
        <f t="shared" si="0"/>
        <v>678</v>
      </c>
    </row>
    <row r="22" spans="1:12" x14ac:dyDescent="0.25">
      <c r="A22" s="81">
        <v>10</v>
      </c>
      <c r="B22" s="82" t="s">
        <v>106</v>
      </c>
      <c r="C22" s="79">
        <v>100</v>
      </c>
      <c r="D22" s="79">
        <v>178</v>
      </c>
      <c r="E22" s="79">
        <v>150</v>
      </c>
      <c r="F22" s="79">
        <v>180</v>
      </c>
      <c r="G22" s="79"/>
      <c r="H22" s="79"/>
      <c r="I22" s="79"/>
      <c r="J22" s="79"/>
      <c r="K22" s="79">
        <f t="shared" si="0"/>
        <v>250</v>
      </c>
      <c r="L22" s="80">
        <f t="shared" si="0"/>
        <v>358</v>
      </c>
    </row>
    <row r="23" spans="1:12" x14ac:dyDescent="0.25">
      <c r="A23" s="81">
        <v>11</v>
      </c>
      <c r="B23" s="82" t="s">
        <v>107</v>
      </c>
      <c r="C23" s="79">
        <v>145</v>
      </c>
      <c r="D23" s="79">
        <v>170</v>
      </c>
      <c r="E23" s="79">
        <v>170</v>
      </c>
      <c r="F23" s="79">
        <v>157</v>
      </c>
      <c r="G23" s="79"/>
      <c r="H23" s="79"/>
      <c r="I23" s="79"/>
      <c r="J23" s="79"/>
      <c r="K23" s="79">
        <f t="shared" si="0"/>
        <v>315</v>
      </c>
      <c r="L23" s="80">
        <f t="shared" si="0"/>
        <v>327</v>
      </c>
    </row>
    <row r="24" spans="1:12" x14ac:dyDescent="0.25">
      <c r="A24" s="81">
        <v>12</v>
      </c>
      <c r="B24" s="82" t="s">
        <v>108</v>
      </c>
      <c r="C24" s="79">
        <v>900</v>
      </c>
      <c r="D24" s="79">
        <v>1331</v>
      </c>
      <c r="E24" s="79">
        <v>1075</v>
      </c>
      <c r="F24" s="79">
        <v>1385</v>
      </c>
      <c r="G24" s="79"/>
      <c r="H24" s="79"/>
      <c r="I24" s="79"/>
      <c r="J24" s="79"/>
      <c r="K24" s="79">
        <f t="shared" si="0"/>
        <v>1975</v>
      </c>
      <c r="L24" s="80">
        <f t="shared" si="0"/>
        <v>2716</v>
      </c>
    </row>
    <row r="25" spans="1:12" x14ac:dyDescent="0.25">
      <c r="A25" s="81">
        <v>13</v>
      </c>
      <c r="B25" s="82" t="s">
        <v>109</v>
      </c>
      <c r="C25" s="79">
        <v>350</v>
      </c>
      <c r="D25" s="79">
        <v>494</v>
      </c>
      <c r="E25" s="79">
        <v>450</v>
      </c>
      <c r="F25" s="79">
        <v>402</v>
      </c>
      <c r="G25" s="79"/>
      <c r="H25" s="79"/>
      <c r="I25" s="79"/>
      <c r="J25" s="79"/>
      <c r="K25" s="79">
        <f t="shared" si="0"/>
        <v>800</v>
      </c>
      <c r="L25" s="80">
        <f t="shared" si="0"/>
        <v>896</v>
      </c>
    </row>
    <row r="26" spans="1:12" x14ac:dyDescent="0.25">
      <c r="A26" s="81">
        <v>14</v>
      </c>
      <c r="B26" s="82" t="s">
        <v>110</v>
      </c>
      <c r="C26" s="79">
        <v>35</v>
      </c>
      <c r="D26" s="79">
        <v>50</v>
      </c>
      <c r="E26" s="79">
        <v>50</v>
      </c>
      <c r="F26" s="79">
        <v>48</v>
      </c>
      <c r="G26" s="79"/>
      <c r="H26" s="79"/>
      <c r="I26" s="79"/>
      <c r="J26" s="79"/>
      <c r="K26" s="79">
        <f t="shared" si="0"/>
        <v>85</v>
      </c>
      <c r="L26" s="80">
        <f t="shared" si="0"/>
        <v>98</v>
      </c>
    </row>
    <row r="27" spans="1:12" ht="24" x14ac:dyDescent="0.25">
      <c r="A27" s="81">
        <v>15</v>
      </c>
      <c r="B27" s="82" t="s">
        <v>111</v>
      </c>
      <c r="C27" s="79">
        <v>10</v>
      </c>
      <c r="D27" s="79">
        <v>22</v>
      </c>
      <c r="E27" s="79">
        <v>22</v>
      </c>
      <c r="F27" s="79">
        <v>18</v>
      </c>
      <c r="G27" s="79"/>
      <c r="H27" s="79"/>
      <c r="I27" s="79"/>
      <c r="J27" s="79"/>
      <c r="K27" s="79">
        <f t="shared" si="0"/>
        <v>32</v>
      </c>
      <c r="L27" s="80">
        <f t="shared" si="0"/>
        <v>40</v>
      </c>
    </row>
    <row r="28" spans="1:12" x14ac:dyDescent="0.25">
      <c r="A28" s="81">
        <v>16</v>
      </c>
      <c r="B28" s="83" t="s">
        <v>112</v>
      </c>
      <c r="C28" s="79">
        <v>75</v>
      </c>
      <c r="D28" s="79">
        <v>117</v>
      </c>
      <c r="E28" s="79">
        <v>105</v>
      </c>
      <c r="F28" s="79">
        <v>94</v>
      </c>
      <c r="G28" s="79"/>
      <c r="H28" s="79"/>
      <c r="I28" s="79"/>
      <c r="J28" s="79"/>
      <c r="K28" s="79">
        <f t="shared" si="0"/>
        <v>180</v>
      </c>
      <c r="L28" s="80">
        <f t="shared" si="0"/>
        <v>211</v>
      </c>
    </row>
    <row r="29" spans="1:12" x14ac:dyDescent="0.25">
      <c r="A29" s="81">
        <v>17</v>
      </c>
      <c r="B29" s="83" t="s">
        <v>113</v>
      </c>
      <c r="C29" s="79">
        <v>4</v>
      </c>
      <c r="D29" s="79">
        <v>6</v>
      </c>
      <c r="E29" s="79">
        <v>6</v>
      </c>
      <c r="F29" s="79">
        <v>3</v>
      </c>
      <c r="G29" s="79"/>
      <c r="H29" s="79"/>
      <c r="I29" s="79"/>
      <c r="J29" s="79"/>
      <c r="K29" s="79">
        <f t="shared" si="0"/>
        <v>10</v>
      </c>
      <c r="L29" s="80">
        <f t="shared" si="0"/>
        <v>9</v>
      </c>
    </row>
    <row r="30" spans="1:12" x14ac:dyDescent="0.25">
      <c r="A30" s="81">
        <v>18</v>
      </c>
      <c r="B30" s="83" t="s">
        <v>114</v>
      </c>
      <c r="C30" s="79">
        <v>58</v>
      </c>
      <c r="D30" s="79">
        <v>94</v>
      </c>
      <c r="E30" s="79">
        <v>67</v>
      </c>
      <c r="F30" s="79">
        <v>76</v>
      </c>
      <c r="G30" s="79"/>
      <c r="H30" s="79"/>
      <c r="I30" s="79"/>
      <c r="J30" s="79"/>
      <c r="K30" s="79">
        <f t="shared" si="0"/>
        <v>125</v>
      </c>
      <c r="L30" s="80">
        <f t="shared" si="0"/>
        <v>170</v>
      </c>
    </row>
    <row r="31" spans="1:12" ht="15.75" thickBot="1" x14ac:dyDescent="0.3">
      <c r="A31" s="81">
        <v>19</v>
      </c>
      <c r="B31" s="83" t="s">
        <v>156</v>
      </c>
      <c r="C31" s="79">
        <v>5</v>
      </c>
      <c r="D31" s="79">
        <v>16</v>
      </c>
      <c r="E31" s="79">
        <v>11</v>
      </c>
      <c r="F31" s="79">
        <v>15</v>
      </c>
      <c r="G31" s="79"/>
      <c r="H31" s="79"/>
      <c r="I31" s="79"/>
      <c r="J31" s="79"/>
      <c r="K31" s="79">
        <f t="shared" si="0"/>
        <v>16</v>
      </c>
      <c r="L31" s="80">
        <f t="shared" si="0"/>
        <v>31</v>
      </c>
    </row>
    <row r="32" spans="1:12" ht="15.75" thickBot="1" x14ac:dyDescent="0.3">
      <c r="A32" s="360" t="s">
        <v>157</v>
      </c>
      <c r="B32" s="361"/>
      <c r="C32" s="138">
        <f t="shared" ref="C32:H32" si="1">SUM(C13:C31)</f>
        <v>2499</v>
      </c>
      <c r="D32" s="138">
        <f t="shared" si="1"/>
        <v>3410</v>
      </c>
      <c r="E32" s="138">
        <f>SUM(E13:E31)</f>
        <v>3016</v>
      </c>
      <c r="F32" s="138">
        <f t="shared" si="1"/>
        <v>3268</v>
      </c>
      <c r="G32" s="138">
        <f>SUM(G13:G31)</f>
        <v>0</v>
      </c>
      <c r="H32" s="138">
        <f t="shared" si="1"/>
        <v>0</v>
      </c>
      <c r="I32" s="138">
        <f>SUM(I13:I31)</f>
        <v>0</v>
      </c>
      <c r="J32" s="138">
        <f>SUM(J13:J31)</f>
        <v>0</v>
      </c>
      <c r="K32" s="138">
        <f>SUM(K13:K31)</f>
        <v>5515</v>
      </c>
      <c r="L32" s="139">
        <f>SUM(L13:L31)</f>
        <v>6678</v>
      </c>
    </row>
    <row r="33" spans="1:14" x14ac:dyDescent="0.25">
      <c r="A33" s="112"/>
      <c r="B33" s="71"/>
      <c r="C33" s="58"/>
      <c r="D33" s="55"/>
      <c r="E33" s="55"/>
      <c r="F33" s="55"/>
      <c r="G33" s="55"/>
      <c r="H33" s="55"/>
      <c r="I33" s="55"/>
      <c r="J33" s="55"/>
      <c r="K33" s="55"/>
      <c r="L33" s="55"/>
    </row>
    <row r="34" spans="1:14" ht="15.75" hidden="1" customHeight="1" thickBot="1" x14ac:dyDescent="0.3">
      <c r="A34" s="105"/>
      <c r="B34" s="369" t="s">
        <v>158</v>
      </c>
      <c r="C34" s="369"/>
      <c r="D34" s="369"/>
      <c r="E34" s="369"/>
      <c r="F34" s="369"/>
      <c r="G34" s="369"/>
      <c r="H34" s="369"/>
      <c r="I34" s="369"/>
      <c r="J34" s="369"/>
      <c r="K34" s="369"/>
      <c r="L34" s="369"/>
    </row>
    <row r="35" spans="1:14" hidden="1" x14ac:dyDescent="0.25">
      <c r="A35" s="370" t="s">
        <v>4</v>
      </c>
      <c r="B35" s="372" t="s">
        <v>155</v>
      </c>
      <c r="C35" s="374" t="s">
        <v>93</v>
      </c>
      <c r="D35" s="374"/>
      <c r="E35" s="358" t="s">
        <v>94</v>
      </c>
      <c r="F35" s="358"/>
      <c r="G35" s="358" t="s">
        <v>63</v>
      </c>
      <c r="H35" s="358"/>
      <c r="I35" s="358" t="s">
        <v>64</v>
      </c>
      <c r="J35" s="358"/>
      <c r="K35" s="358" t="s">
        <v>119</v>
      </c>
      <c r="L35" s="359"/>
      <c r="M35" s="358" t="s">
        <v>134</v>
      </c>
      <c r="N35" s="359"/>
    </row>
    <row r="36" spans="1:14" ht="15.75" hidden="1" thickBot="1" x14ac:dyDescent="0.3">
      <c r="A36" s="371"/>
      <c r="B36" s="373"/>
      <c r="C36" s="75" t="s">
        <v>99</v>
      </c>
      <c r="D36" s="75" t="s">
        <v>90</v>
      </c>
      <c r="E36" s="75" t="s">
        <v>99</v>
      </c>
      <c r="F36" s="75" t="s">
        <v>90</v>
      </c>
      <c r="G36" s="75" t="s">
        <v>99</v>
      </c>
      <c r="H36" s="75" t="s">
        <v>90</v>
      </c>
      <c r="I36" s="75" t="s">
        <v>99</v>
      </c>
      <c r="J36" s="75" t="s">
        <v>90</v>
      </c>
      <c r="K36" s="75" t="s">
        <v>99</v>
      </c>
      <c r="L36" s="76" t="s">
        <v>90</v>
      </c>
      <c r="M36" s="75" t="s">
        <v>99</v>
      </c>
      <c r="N36" s="76" t="s">
        <v>90</v>
      </c>
    </row>
    <row r="37" spans="1:14" hidden="1" x14ac:dyDescent="0.25">
      <c r="A37" s="77">
        <v>1</v>
      </c>
      <c r="B37" s="78" t="s">
        <v>100</v>
      </c>
      <c r="C37" s="79"/>
      <c r="D37" s="79"/>
      <c r="E37" s="79"/>
      <c r="F37" s="79"/>
      <c r="G37" s="79"/>
      <c r="H37" s="79"/>
      <c r="I37" s="79"/>
      <c r="J37" s="79"/>
      <c r="K37" s="79">
        <f>+C37+E37+G37+I37</f>
        <v>0</v>
      </c>
      <c r="L37" s="80">
        <f>+D37+F37+H37+J37</f>
        <v>0</v>
      </c>
      <c r="M37" s="79">
        <f t="shared" ref="M37:N55" si="2">+K37+K13</f>
        <v>37</v>
      </c>
      <c r="N37" s="80">
        <f t="shared" si="2"/>
        <v>31</v>
      </c>
    </row>
    <row r="38" spans="1:14" hidden="1" x14ac:dyDescent="0.25">
      <c r="A38" s="81">
        <v>2</v>
      </c>
      <c r="B38" s="82" t="s">
        <v>101</v>
      </c>
      <c r="C38" s="79"/>
      <c r="D38" s="79"/>
      <c r="E38" s="79"/>
      <c r="F38" s="79"/>
      <c r="G38" s="79"/>
      <c r="H38" s="79"/>
      <c r="I38" s="79"/>
      <c r="J38" s="79"/>
      <c r="K38" s="79">
        <f t="shared" ref="K38:L55" si="3">+C38+E38+G38+I38</f>
        <v>0</v>
      </c>
      <c r="L38" s="80">
        <f t="shared" si="3"/>
        <v>0</v>
      </c>
      <c r="M38" s="79">
        <f t="shared" si="2"/>
        <v>30</v>
      </c>
      <c r="N38" s="80">
        <f t="shared" si="2"/>
        <v>20</v>
      </c>
    </row>
    <row r="39" spans="1:14" hidden="1" x14ac:dyDescent="0.25">
      <c r="A39" s="81">
        <v>3</v>
      </c>
      <c r="B39" s="82" t="s">
        <v>102</v>
      </c>
      <c r="C39" s="79"/>
      <c r="D39" s="79"/>
      <c r="E39" s="79"/>
      <c r="F39" s="79"/>
      <c r="G39" s="79"/>
      <c r="H39" s="79"/>
      <c r="I39" s="79"/>
      <c r="J39" s="79"/>
      <c r="K39" s="79">
        <f t="shared" si="3"/>
        <v>0</v>
      </c>
      <c r="L39" s="80">
        <f t="shared" si="3"/>
        <v>0</v>
      </c>
      <c r="M39" s="79">
        <f t="shared" si="2"/>
        <v>157</v>
      </c>
      <c r="N39" s="80">
        <f t="shared" si="2"/>
        <v>176</v>
      </c>
    </row>
    <row r="40" spans="1:14" hidden="1" x14ac:dyDescent="0.25">
      <c r="A40" s="81">
        <v>4</v>
      </c>
      <c r="B40" s="82" t="s">
        <v>103</v>
      </c>
      <c r="C40" s="79"/>
      <c r="D40" s="79"/>
      <c r="E40" s="79"/>
      <c r="F40" s="79"/>
      <c r="G40" s="79"/>
      <c r="H40" s="79"/>
      <c r="I40" s="79"/>
      <c r="J40" s="79"/>
      <c r="K40" s="79">
        <f t="shared" si="3"/>
        <v>0</v>
      </c>
      <c r="L40" s="80">
        <f t="shared" si="3"/>
        <v>0</v>
      </c>
      <c r="M40" s="79">
        <f t="shared" si="2"/>
        <v>26</v>
      </c>
      <c r="N40" s="80">
        <f t="shared" si="2"/>
        <v>21</v>
      </c>
    </row>
    <row r="41" spans="1:14" ht="24" hidden="1" x14ac:dyDescent="0.25">
      <c r="A41" s="81">
        <v>5</v>
      </c>
      <c r="B41" s="82" t="s">
        <v>189</v>
      </c>
      <c r="C41" s="79"/>
      <c r="D41" s="79"/>
      <c r="E41" s="79"/>
      <c r="F41" s="79"/>
      <c r="G41" s="79"/>
      <c r="H41" s="79"/>
      <c r="I41" s="79"/>
      <c r="J41" s="79"/>
      <c r="K41" s="79">
        <f t="shared" si="3"/>
        <v>0</v>
      </c>
      <c r="L41" s="80">
        <f t="shared" si="3"/>
        <v>0</v>
      </c>
      <c r="M41" s="79">
        <f t="shared" si="2"/>
        <v>0</v>
      </c>
      <c r="N41" s="80">
        <f t="shared" si="2"/>
        <v>0</v>
      </c>
    </row>
    <row r="42" spans="1:14" ht="36" hidden="1" x14ac:dyDescent="0.25">
      <c r="A42" s="81">
        <v>6</v>
      </c>
      <c r="B42" s="82" t="s">
        <v>190</v>
      </c>
      <c r="C42" s="79"/>
      <c r="D42" s="79"/>
      <c r="E42" s="79"/>
      <c r="F42" s="79"/>
      <c r="G42" s="79"/>
      <c r="H42" s="79"/>
      <c r="I42" s="79"/>
      <c r="J42" s="79"/>
      <c r="K42" s="79">
        <f t="shared" si="3"/>
        <v>0</v>
      </c>
      <c r="L42" s="80">
        <f t="shared" si="3"/>
        <v>0</v>
      </c>
      <c r="M42" s="79">
        <f t="shared" si="2"/>
        <v>0</v>
      </c>
      <c r="N42" s="80">
        <f t="shared" si="2"/>
        <v>1</v>
      </c>
    </row>
    <row r="43" spans="1:14" ht="36" hidden="1" x14ac:dyDescent="0.25">
      <c r="A43" s="81">
        <v>7</v>
      </c>
      <c r="B43" s="82" t="s">
        <v>191</v>
      </c>
      <c r="C43" s="79"/>
      <c r="D43" s="79"/>
      <c r="E43" s="79"/>
      <c r="F43" s="79"/>
      <c r="G43" s="79"/>
      <c r="H43" s="79"/>
      <c r="I43" s="79"/>
      <c r="J43" s="79"/>
      <c r="K43" s="79">
        <f t="shared" si="3"/>
        <v>0</v>
      </c>
      <c r="L43" s="80">
        <f t="shared" si="3"/>
        <v>0</v>
      </c>
      <c r="M43" s="79">
        <f t="shared" si="2"/>
        <v>2</v>
      </c>
      <c r="N43" s="80">
        <f t="shared" si="2"/>
        <v>8</v>
      </c>
    </row>
    <row r="44" spans="1:14" hidden="1" x14ac:dyDescent="0.25">
      <c r="A44" s="81">
        <v>8</v>
      </c>
      <c r="B44" s="82" t="s">
        <v>104</v>
      </c>
      <c r="C44" s="79"/>
      <c r="D44" s="79"/>
      <c r="E44" s="79"/>
      <c r="F44" s="79"/>
      <c r="G44" s="79"/>
      <c r="H44" s="79"/>
      <c r="I44" s="79"/>
      <c r="J44" s="79"/>
      <c r="K44" s="79">
        <f t="shared" si="3"/>
        <v>0</v>
      </c>
      <c r="L44" s="80">
        <f t="shared" si="3"/>
        <v>0</v>
      </c>
      <c r="M44" s="79">
        <f t="shared" si="2"/>
        <v>825</v>
      </c>
      <c r="N44" s="80">
        <f t="shared" si="2"/>
        <v>887</v>
      </c>
    </row>
    <row r="45" spans="1:14" hidden="1" x14ac:dyDescent="0.25">
      <c r="A45" s="81">
        <v>9</v>
      </c>
      <c r="B45" s="82" t="s">
        <v>105</v>
      </c>
      <c r="C45" s="79"/>
      <c r="D45" s="79"/>
      <c r="E45" s="79"/>
      <c r="F45" s="79"/>
      <c r="G45" s="79"/>
      <c r="H45" s="79"/>
      <c r="I45" s="79"/>
      <c r="J45" s="79"/>
      <c r="K45" s="79">
        <f t="shared" si="3"/>
        <v>0</v>
      </c>
      <c r="L45" s="80">
        <f t="shared" si="3"/>
        <v>0</v>
      </c>
      <c r="M45" s="79">
        <f t="shared" si="2"/>
        <v>650</v>
      </c>
      <c r="N45" s="80">
        <f t="shared" si="2"/>
        <v>678</v>
      </c>
    </row>
    <row r="46" spans="1:14" hidden="1" x14ac:dyDescent="0.25">
      <c r="A46" s="81">
        <v>10</v>
      </c>
      <c r="B46" s="82" t="s">
        <v>106</v>
      </c>
      <c r="C46" s="79"/>
      <c r="D46" s="79"/>
      <c r="E46" s="79"/>
      <c r="F46" s="79"/>
      <c r="G46" s="79"/>
      <c r="H46" s="79"/>
      <c r="I46" s="79"/>
      <c r="J46" s="79"/>
      <c r="K46" s="79">
        <f t="shared" si="3"/>
        <v>0</v>
      </c>
      <c r="L46" s="80">
        <f t="shared" si="3"/>
        <v>0</v>
      </c>
      <c r="M46" s="79">
        <f t="shared" si="2"/>
        <v>250</v>
      </c>
      <c r="N46" s="80">
        <f t="shared" si="2"/>
        <v>358</v>
      </c>
    </row>
    <row r="47" spans="1:14" hidden="1" x14ac:dyDescent="0.25">
      <c r="A47" s="81">
        <v>11</v>
      </c>
      <c r="B47" s="82" t="s">
        <v>107</v>
      </c>
      <c r="C47" s="79"/>
      <c r="D47" s="79"/>
      <c r="E47" s="79"/>
      <c r="F47" s="79"/>
      <c r="G47" s="79"/>
      <c r="H47" s="79"/>
      <c r="I47" s="79"/>
      <c r="J47" s="79"/>
      <c r="K47" s="79">
        <f t="shared" si="3"/>
        <v>0</v>
      </c>
      <c r="L47" s="80">
        <f t="shared" si="3"/>
        <v>0</v>
      </c>
      <c r="M47" s="79">
        <f t="shared" si="2"/>
        <v>315</v>
      </c>
      <c r="N47" s="80">
        <f t="shared" si="2"/>
        <v>327</v>
      </c>
    </row>
    <row r="48" spans="1:14" hidden="1" x14ac:dyDescent="0.25">
      <c r="A48" s="81">
        <v>12</v>
      </c>
      <c r="B48" s="82" t="s">
        <v>108</v>
      </c>
      <c r="C48" s="79"/>
      <c r="D48" s="79"/>
      <c r="E48" s="79"/>
      <c r="F48" s="79"/>
      <c r="G48" s="79"/>
      <c r="H48" s="79"/>
      <c r="I48" s="79"/>
      <c r="J48" s="79"/>
      <c r="K48" s="79">
        <f t="shared" si="3"/>
        <v>0</v>
      </c>
      <c r="L48" s="80">
        <f t="shared" si="3"/>
        <v>0</v>
      </c>
      <c r="M48" s="79">
        <f t="shared" si="2"/>
        <v>1975</v>
      </c>
      <c r="N48" s="80">
        <f t="shared" si="2"/>
        <v>2716</v>
      </c>
    </row>
    <row r="49" spans="1:14" hidden="1" x14ac:dyDescent="0.25">
      <c r="A49" s="81">
        <v>13</v>
      </c>
      <c r="B49" s="82" t="s">
        <v>109</v>
      </c>
      <c r="C49" s="79"/>
      <c r="D49" s="79"/>
      <c r="E49" s="79"/>
      <c r="F49" s="79"/>
      <c r="G49" s="79"/>
      <c r="H49" s="79"/>
      <c r="I49" s="79"/>
      <c r="J49" s="79"/>
      <c r="K49" s="79">
        <f t="shared" si="3"/>
        <v>0</v>
      </c>
      <c r="L49" s="80">
        <f t="shared" si="3"/>
        <v>0</v>
      </c>
      <c r="M49" s="79">
        <f t="shared" si="2"/>
        <v>800</v>
      </c>
      <c r="N49" s="80">
        <f t="shared" si="2"/>
        <v>896</v>
      </c>
    </row>
    <row r="50" spans="1:14" hidden="1" x14ac:dyDescent="0.25">
      <c r="A50" s="81">
        <v>14</v>
      </c>
      <c r="B50" s="82" t="s">
        <v>110</v>
      </c>
      <c r="C50" s="79"/>
      <c r="D50" s="79"/>
      <c r="E50" s="79"/>
      <c r="F50" s="79"/>
      <c r="G50" s="79"/>
      <c r="H50" s="79"/>
      <c r="I50" s="79"/>
      <c r="J50" s="79"/>
      <c r="K50" s="79">
        <f t="shared" si="3"/>
        <v>0</v>
      </c>
      <c r="L50" s="80">
        <f t="shared" si="3"/>
        <v>0</v>
      </c>
      <c r="M50" s="79">
        <f t="shared" si="2"/>
        <v>85</v>
      </c>
      <c r="N50" s="80">
        <f t="shared" si="2"/>
        <v>98</v>
      </c>
    </row>
    <row r="51" spans="1:14" ht="24" hidden="1" x14ac:dyDescent="0.25">
      <c r="A51" s="81">
        <v>15</v>
      </c>
      <c r="B51" s="82" t="s">
        <v>111</v>
      </c>
      <c r="C51" s="79"/>
      <c r="D51" s="79"/>
      <c r="E51" s="79"/>
      <c r="F51" s="79"/>
      <c r="G51" s="79"/>
      <c r="H51" s="79"/>
      <c r="I51" s="79"/>
      <c r="J51" s="79"/>
      <c r="K51" s="79">
        <f t="shared" si="3"/>
        <v>0</v>
      </c>
      <c r="L51" s="80">
        <f t="shared" si="3"/>
        <v>0</v>
      </c>
      <c r="M51" s="79">
        <f t="shared" si="2"/>
        <v>32</v>
      </c>
      <c r="N51" s="80">
        <f t="shared" si="2"/>
        <v>40</v>
      </c>
    </row>
    <row r="52" spans="1:14" hidden="1" x14ac:dyDescent="0.25">
      <c r="A52" s="81">
        <v>16</v>
      </c>
      <c r="B52" s="83" t="s">
        <v>112</v>
      </c>
      <c r="C52" s="79"/>
      <c r="D52" s="79"/>
      <c r="E52" s="79"/>
      <c r="F52" s="79"/>
      <c r="G52" s="79"/>
      <c r="H52" s="79"/>
      <c r="I52" s="79"/>
      <c r="J52" s="79"/>
      <c r="K52" s="79">
        <f t="shared" si="3"/>
        <v>0</v>
      </c>
      <c r="L52" s="80">
        <f t="shared" si="3"/>
        <v>0</v>
      </c>
      <c r="M52" s="79">
        <f t="shared" si="2"/>
        <v>180</v>
      </c>
      <c r="N52" s="80">
        <f t="shared" si="2"/>
        <v>211</v>
      </c>
    </row>
    <row r="53" spans="1:14" hidden="1" x14ac:dyDescent="0.25">
      <c r="A53" s="81">
        <v>17</v>
      </c>
      <c r="B53" s="83" t="s">
        <v>113</v>
      </c>
      <c r="C53" s="79"/>
      <c r="D53" s="79"/>
      <c r="E53" s="79"/>
      <c r="F53" s="79"/>
      <c r="G53" s="79"/>
      <c r="H53" s="79"/>
      <c r="I53" s="79"/>
      <c r="J53" s="79"/>
      <c r="K53" s="79">
        <f t="shared" si="3"/>
        <v>0</v>
      </c>
      <c r="L53" s="80">
        <f t="shared" si="3"/>
        <v>0</v>
      </c>
      <c r="M53" s="79">
        <f t="shared" si="2"/>
        <v>10</v>
      </c>
      <c r="N53" s="80">
        <f t="shared" si="2"/>
        <v>9</v>
      </c>
    </row>
    <row r="54" spans="1:14" hidden="1" x14ac:dyDescent="0.25">
      <c r="A54" s="81">
        <v>18</v>
      </c>
      <c r="B54" s="83" t="s">
        <v>114</v>
      </c>
      <c r="C54" s="79"/>
      <c r="D54" s="79"/>
      <c r="E54" s="79"/>
      <c r="F54" s="79"/>
      <c r="G54" s="79"/>
      <c r="H54" s="79"/>
      <c r="I54" s="79"/>
      <c r="J54" s="79"/>
      <c r="K54" s="79">
        <f>+C54+E54+G54+I54</f>
        <v>0</v>
      </c>
      <c r="L54" s="80">
        <f>+D54+F54+H54+J54</f>
        <v>0</v>
      </c>
      <c r="M54" s="79">
        <f t="shared" si="2"/>
        <v>125</v>
      </c>
      <c r="N54" s="80">
        <f t="shared" si="2"/>
        <v>170</v>
      </c>
    </row>
    <row r="55" spans="1:14" hidden="1" x14ac:dyDescent="0.25">
      <c r="A55" s="81">
        <v>19</v>
      </c>
      <c r="B55" s="83" t="s">
        <v>156</v>
      </c>
      <c r="C55" s="79"/>
      <c r="D55" s="79"/>
      <c r="E55" s="79"/>
      <c r="F55" s="79"/>
      <c r="G55" s="79"/>
      <c r="H55" s="79"/>
      <c r="I55" s="79"/>
      <c r="J55" s="79"/>
      <c r="K55" s="79">
        <f t="shared" si="3"/>
        <v>0</v>
      </c>
      <c r="L55" s="80">
        <f t="shared" si="3"/>
        <v>0</v>
      </c>
      <c r="M55" s="79">
        <f t="shared" si="2"/>
        <v>16</v>
      </c>
      <c r="N55" s="80">
        <f t="shared" si="2"/>
        <v>31</v>
      </c>
    </row>
    <row r="56" spans="1:14" ht="15.75" hidden="1" thickBot="1" x14ac:dyDescent="0.3">
      <c r="A56" s="360" t="s">
        <v>157</v>
      </c>
      <c r="B56" s="361"/>
      <c r="C56" s="138">
        <f t="shared" ref="C56:L56" si="4">SUM(C37:C55)</f>
        <v>0</v>
      </c>
      <c r="D56" s="138">
        <f t="shared" si="4"/>
        <v>0</v>
      </c>
      <c r="E56" s="138">
        <f>SUM(E37:E55)</f>
        <v>0</v>
      </c>
      <c r="F56" s="138">
        <f t="shared" si="4"/>
        <v>0</v>
      </c>
      <c r="G56" s="138">
        <f>SUM(G37:G55)</f>
        <v>0</v>
      </c>
      <c r="H56" s="138">
        <f t="shared" si="4"/>
        <v>0</v>
      </c>
      <c r="I56" s="138">
        <f>SUM(I37:I55)</f>
        <v>0</v>
      </c>
      <c r="J56" s="138">
        <f t="shared" si="4"/>
        <v>0</v>
      </c>
      <c r="K56" s="138">
        <f t="shared" si="4"/>
        <v>0</v>
      </c>
      <c r="L56" s="139">
        <f t="shared" si="4"/>
        <v>0</v>
      </c>
      <c r="M56" s="138">
        <f>SUM(M37:M55)</f>
        <v>5515</v>
      </c>
      <c r="N56" s="139">
        <f>SUM(N37:N55)</f>
        <v>6678</v>
      </c>
    </row>
    <row r="57" spans="1:14" hidden="1" x14ac:dyDescent="0.25">
      <c r="A57" s="85"/>
      <c r="B57" s="85"/>
      <c r="C57" s="58"/>
      <c r="D57" s="55"/>
      <c r="E57" s="55"/>
      <c r="F57" s="55"/>
      <c r="G57" s="55"/>
      <c r="H57" s="55"/>
      <c r="I57" s="55"/>
      <c r="J57" s="55"/>
      <c r="K57" s="55"/>
      <c r="L57" s="55"/>
    </row>
    <row r="58" spans="1:14" ht="15.75" hidden="1" customHeight="1" thickBot="1" x14ac:dyDescent="0.3">
      <c r="A58" s="105"/>
      <c r="B58" s="369" t="s">
        <v>159</v>
      </c>
      <c r="C58" s="369"/>
      <c r="D58" s="369"/>
      <c r="E58" s="369"/>
      <c r="F58" s="369"/>
      <c r="G58" s="369"/>
      <c r="H58" s="369"/>
      <c r="I58" s="369"/>
      <c r="J58" s="369"/>
      <c r="K58" s="369"/>
      <c r="L58" s="369"/>
    </row>
    <row r="59" spans="1:14" hidden="1" x14ac:dyDescent="0.25">
      <c r="A59" s="370" t="s">
        <v>4</v>
      </c>
      <c r="B59" s="372" t="s">
        <v>155</v>
      </c>
      <c r="C59" s="374" t="s">
        <v>65</v>
      </c>
      <c r="D59" s="374"/>
      <c r="E59" s="358" t="s">
        <v>95</v>
      </c>
      <c r="F59" s="358"/>
      <c r="G59" s="358" t="s">
        <v>96</v>
      </c>
      <c r="H59" s="358"/>
      <c r="I59" s="358" t="s">
        <v>97</v>
      </c>
      <c r="J59" s="358"/>
      <c r="K59" s="358" t="s">
        <v>88</v>
      </c>
      <c r="L59" s="359"/>
      <c r="M59" s="358" t="s">
        <v>184</v>
      </c>
      <c r="N59" s="359"/>
    </row>
    <row r="60" spans="1:14" ht="15.75" hidden="1" thickBot="1" x14ac:dyDescent="0.3">
      <c r="A60" s="371"/>
      <c r="B60" s="373"/>
      <c r="C60" s="75" t="s">
        <v>99</v>
      </c>
      <c r="D60" s="75" t="s">
        <v>90</v>
      </c>
      <c r="E60" s="75" t="s">
        <v>99</v>
      </c>
      <c r="F60" s="75" t="s">
        <v>90</v>
      </c>
      <c r="G60" s="75" t="s">
        <v>99</v>
      </c>
      <c r="H60" s="75" t="s">
        <v>90</v>
      </c>
      <c r="I60" s="75" t="s">
        <v>99</v>
      </c>
      <c r="J60" s="75" t="s">
        <v>90</v>
      </c>
      <c r="K60" s="75" t="s">
        <v>99</v>
      </c>
      <c r="L60" s="76" t="s">
        <v>90</v>
      </c>
      <c r="M60" s="75" t="s">
        <v>99</v>
      </c>
      <c r="N60" s="76" t="s">
        <v>90</v>
      </c>
    </row>
    <row r="61" spans="1:14" hidden="1" x14ac:dyDescent="0.25">
      <c r="A61" s="77">
        <v>1</v>
      </c>
      <c r="B61" s="78" t="s">
        <v>100</v>
      </c>
      <c r="C61" s="79"/>
      <c r="D61" s="79"/>
      <c r="E61" s="79"/>
      <c r="F61" s="79"/>
      <c r="G61" s="79"/>
      <c r="H61" s="79"/>
      <c r="I61" s="79"/>
      <c r="J61" s="79"/>
      <c r="K61" s="79">
        <f>+C61+E61+G61+I61</f>
        <v>0</v>
      </c>
      <c r="L61" s="80">
        <f>+D61+F61+H61+J61</f>
        <v>0</v>
      </c>
      <c r="M61" s="79">
        <f t="shared" ref="M61:N76" si="5">+K61+M37</f>
        <v>37</v>
      </c>
      <c r="N61" s="80">
        <f t="shared" si="5"/>
        <v>31</v>
      </c>
    </row>
    <row r="62" spans="1:14" hidden="1" x14ac:dyDescent="0.25">
      <c r="A62" s="81">
        <v>2</v>
      </c>
      <c r="B62" s="82" t="s">
        <v>101</v>
      </c>
      <c r="C62" s="79"/>
      <c r="D62" s="79"/>
      <c r="E62" s="79"/>
      <c r="F62" s="79"/>
      <c r="G62" s="79"/>
      <c r="H62" s="79"/>
      <c r="I62" s="79"/>
      <c r="J62" s="79"/>
      <c r="K62" s="79">
        <f t="shared" ref="K62:L79" si="6">+C62+E62+G62+I62</f>
        <v>0</v>
      </c>
      <c r="L62" s="80">
        <f t="shared" si="6"/>
        <v>0</v>
      </c>
      <c r="M62" s="79">
        <f t="shared" si="5"/>
        <v>30</v>
      </c>
      <c r="N62" s="80">
        <f t="shared" si="5"/>
        <v>20</v>
      </c>
    </row>
    <row r="63" spans="1:14" hidden="1" x14ac:dyDescent="0.25">
      <c r="A63" s="81">
        <v>3</v>
      </c>
      <c r="B63" s="82" t="s">
        <v>102</v>
      </c>
      <c r="C63" s="79"/>
      <c r="D63" s="79"/>
      <c r="E63" s="79"/>
      <c r="F63" s="79"/>
      <c r="G63" s="79"/>
      <c r="H63" s="79"/>
      <c r="I63" s="79"/>
      <c r="J63" s="79"/>
      <c r="K63" s="79">
        <f t="shared" si="6"/>
        <v>0</v>
      </c>
      <c r="L63" s="80">
        <f t="shared" si="6"/>
        <v>0</v>
      </c>
      <c r="M63" s="79">
        <f t="shared" si="5"/>
        <v>157</v>
      </c>
      <c r="N63" s="80">
        <f t="shared" si="5"/>
        <v>176</v>
      </c>
    </row>
    <row r="64" spans="1:14" hidden="1" x14ac:dyDescent="0.25">
      <c r="A64" s="81">
        <v>4</v>
      </c>
      <c r="B64" s="82" t="s">
        <v>103</v>
      </c>
      <c r="C64" s="79"/>
      <c r="D64" s="79"/>
      <c r="E64" s="79"/>
      <c r="F64" s="79"/>
      <c r="G64" s="79"/>
      <c r="H64" s="79"/>
      <c r="I64" s="79"/>
      <c r="J64" s="79"/>
      <c r="K64" s="79">
        <f t="shared" si="6"/>
        <v>0</v>
      </c>
      <c r="L64" s="80">
        <f t="shared" si="6"/>
        <v>0</v>
      </c>
      <c r="M64" s="79">
        <f t="shared" si="5"/>
        <v>26</v>
      </c>
      <c r="N64" s="80">
        <f t="shared" si="5"/>
        <v>21</v>
      </c>
    </row>
    <row r="65" spans="1:14" ht="24" hidden="1" x14ac:dyDescent="0.25">
      <c r="A65" s="81">
        <v>5</v>
      </c>
      <c r="B65" s="82" t="s">
        <v>189</v>
      </c>
      <c r="C65" s="79"/>
      <c r="D65" s="79"/>
      <c r="E65" s="79"/>
      <c r="F65" s="79"/>
      <c r="G65" s="79"/>
      <c r="H65" s="79"/>
      <c r="I65" s="79"/>
      <c r="J65" s="79"/>
      <c r="K65" s="79">
        <f t="shared" si="6"/>
        <v>0</v>
      </c>
      <c r="L65" s="80">
        <f t="shared" si="6"/>
        <v>0</v>
      </c>
      <c r="M65" s="79">
        <f t="shared" si="5"/>
        <v>0</v>
      </c>
      <c r="N65" s="80">
        <f t="shared" si="5"/>
        <v>0</v>
      </c>
    </row>
    <row r="66" spans="1:14" ht="36" hidden="1" x14ac:dyDescent="0.25">
      <c r="A66" s="81">
        <v>6</v>
      </c>
      <c r="B66" s="82" t="s">
        <v>190</v>
      </c>
      <c r="C66" s="79"/>
      <c r="D66" s="79"/>
      <c r="E66" s="79"/>
      <c r="F66" s="79"/>
      <c r="G66" s="79"/>
      <c r="H66" s="79"/>
      <c r="I66" s="79"/>
      <c r="J66" s="79"/>
      <c r="K66" s="79">
        <f t="shared" si="6"/>
        <v>0</v>
      </c>
      <c r="L66" s="80">
        <f t="shared" si="6"/>
        <v>0</v>
      </c>
      <c r="M66" s="79">
        <f t="shared" si="5"/>
        <v>0</v>
      </c>
      <c r="N66" s="80">
        <f t="shared" si="5"/>
        <v>1</v>
      </c>
    </row>
    <row r="67" spans="1:14" ht="36" hidden="1" x14ac:dyDescent="0.25">
      <c r="A67" s="81">
        <v>7</v>
      </c>
      <c r="B67" s="82" t="s">
        <v>191</v>
      </c>
      <c r="C67" s="79"/>
      <c r="D67" s="79"/>
      <c r="E67" s="79"/>
      <c r="F67" s="79"/>
      <c r="G67" s="79"/>
      <c r="H67" s="79"/>
      <c r="I67" s="79"/>
      <c r="J67" s="79"/>
      <c r="K67" s="79">
        <f t="shared" si="6"/>
        <v>0</v>
      </c>
      <c r="L67" s="80">
        <f t="shared" si="6"/>
        <v>0</v>
      </c>
      <c r="M67" s="79">
        <f t="shared" si="5"/>
        <v>2</v>
      </c>
      <c r="N67" s="80">
        <f t="shared" si="5"/>
        <v>8</v>
      </c>
    </row>
    <row r="68" spans="1:14" hidden="1" x14ac:dyDescent="0.25">
      <c r="A68" s="81">
        <v>8</v>
      </c>
      <c r="B68" s="82" t="s">
        <v>104</v>
      </c>
      <c r="C68" s="79"/>
      <c r="D68" s="79"/>
      <c r="E68" s="79"/>
      <c r="F68" s="79"/>
      <c r="G68" s="79"/>
      <c r="H68" s="79"/>
      <c r="I68" s="79"/>
      <c r="J68" s="79"/>
      <c r="K68" s="79">
        <f t="shared" si="6"/>
        <v>0</v>
      </c>
      <c r="L68" s="80">
        <f t="shared" si="6"/>
        <v>0</v>
      </c>
      <c r="M68" s="79">
        <f t="shared" si="5"/>
        <v>825</v>
      </c>
      <c r="N68" s="80">
        <f t="shared" si="5"/>
        <v>887</v>
      </c>
    </row>
    <row r="69" spans="1:14" hidden="1" x14ac:dyDescent="0.25">
      <c r="A69" s="81">
        <v>9</v>
      </c>
      <c r="B69" s="82" t="s">
        <v>105</v>
      </c>
      <c r="C69" s="79"/>
      <c r="D69" s="79"/>
      <c r="E69" s="79"/>
      <c r="F69" s="79"/>
      <c r="G69" s="79"/>
      <c r="H69" s="79"/>
      <c r="I69" s="79"/>
      <c r="J69" s="79"/>
      <c r="K69" s="79">
        <f t="shared" si="6"/>
        <v>0</v>
      </c>
      <c r="L69" s="80">
        <f t="shared" si="6"/>
        <v>0</v>
      </c>
      <c r="M69" s="79">
        <f t="shared" si="5"/>
        <v>650</v>
      </c>
      <c r="N69" s="80">
        <f t="shared" si="5"/>
        <v>678</v>
      </c>
    </row>
    <row r="70" spans="1:14" hidden="1" x14ac:dyDescent="0.25">
      <c r="A70" s="81">
        <v>10</v>
      </c>
      <c r="B70" s="82" t="s">
        <v>106</v>
      </c>
      <c r="C70" s="79"/>
      <c r="D70" s="79"/>
      <c r="E70" s="79"/>
      <c r="F70" s="79"/>
      <c r="G70" s="79"/>
      <c r="H70" s="79"/>
      <c r="I70" s="79"/>
      <c r="J70" s="79"/>
      <c r="K70" s="79">
        <f t="shared" si="6"/>
        <v>0</v>
      </c>
      <c r="L70" s="80">
        <f t="shared" si="6"/>
        <v>0</v>
      </c>
      <c r="M70" s="79">
        <f t="shared" si="5"/>
        <v>250</v>
      </c>
      <c r="N70" s="80">
        <f t="shared" si="5"/>
        <v>358</v>
      </c>
    </row>
    <row r="71" spans="1:14" hidden="1" x14ac:dyDescent="0.25">
      <c r="A71" s="81">
        <v>11</v>
      </c>
      <c r="B71" s="82" t="s">
        <v>107</v>
      </c>
      <c r="C71" s="79"/>
      <c r="D71" s="79"/>
      <c r="E71" s="79"/>
      <c r="F71" s="79"/>
      <c r="G71" s="79"/>
      <c r="H71" s="79"/>
      <c r="I71" s="79"/>
      <c r="J71" s="79"/>
      <c r="K71" s="79">
        <f t="shared" si="6"/>
        <v>0</v>
      </c>
      <c r="L71" s="80">
        <f t="shared" si="6"/>
        <v>0</v>
      </c>
      <c r="M71" s="79">
        <f t="shared" si="5"/>
        <v>315</v>
      </c>
      <c r="N71" s="80">
        <f t="shared" si="5"/>
        <v>327</v>
      </c>
    </row>
    <row r="72" spans="1:14" hidden="1" x14ac:dyDescent="0.25">
      <c r="A72" s="81">
        <v>12</v>
      </c>
      <c r="B72" s="82" t="s">
        <v>108</v>
      </c>
      <c r="C72" s="79"/>
      <c r="D72" s="79"/>
      <c r="E72" s="79"/>
      <c r="F72" s="79"/>
      <c r="G72" s="79"/>
      <c r="H72" s="79"/>
      <c r="I72" s="79"/>
      <c r="J72" s="79"/>
      <c r="K72" s="79">
        <f t="shared" si="6"/>
        <v>0</v>
      </c>
      <c r="L72" s="80">
        <f t="shared" si="6"/>
        <v>0</v>
      </c>
      <c r="M72" s="79">
        <f t="shared" si="5"/>
        <v>1975</v>
      </c>
      <c r="N72" s="80">
        <f t="shared" si="5"/>
        <v>2716</v>
      </c>
    </row>
    <row r="73" spans="1:14" hidden="1" x14ac:dyDescent="0.25">
      <c r="A73" s="81">
        <v>13</v>
      </c>
      <c r="B73" s="82" t="s">
        <v>109</v>
      </c>
      <c r="C73" s="79"/>
      <c r="D73" s="79"/>
      <c r="E73" s="79"/>
      <c r="F73" s="79"/>
      <c r="G73" s="79"/>
      <c r="H73" s="79"/>
      <c r="I73" s="79"/>
      <c r="J73" s="79"/>
      <c r="K73" s="79">
        <f t="shared" si="6"/>
        <v>0</v>
      </c>
      <c r="L73" s="80">
        <f t="shared" si="6"/>
        <v>0</v>
      </c>
      <c r="M73" s="79">
        <f t="shared" si="5"/>
        <v>800</v>
      </c>
      <c r="N73" s="80">
        <f t="shared" si="5"/>
        <v>896</v>
      </c>
    </row>
    <row r="74" spans="1:14" hidden="1" x14ac:dyDescent="0.25">
      <c r="A74" s="81">
        <v>14</v>
      </c>
      <c r="B74" s="82" t="s">
        <v>110</v>
      </c>
      <c r="C74" s="79"/>
      <c r="D74" s="79"/>
      <c r="E74" s="79"/>
      <c r="F74" s="79"/>
      <c r="G74" s="79"/>
      <c r="H74" s="79"/>
      <c r="I74" s="79"/>
      <c r="J74" s="79"/>
      <c r="K74" s="79">
        <f t="shared" si="6"/>
        <v>0</v>
      </c>
      <c r="L74" s="80">
        <f t="shared" si="6"/>
        <v>0</v>
      </c>
      <c r="M74" s="79">
        <f t="shared" si="5"/>
        <v>85</v>
      </c>
      <c r="N74" s="80">
        <f t="shared" si="5"/>
        <v>98</v>
      </c>
    </row>
    <row r="75" spans="1:14" ht="24" hidden="1" x14ac:dyDescent="0.25">
      <c r="A75" s="81">
        <v>15</v>
      </c>
      <c r="B75" s="82" t="s">
        <v>111</v>
      </c>
      <c r="C75" s="79"/>
      <c r="D75" s="79"/>
      <c r="E75" s="79"/>
      <c r="F75" s="79"/>
      <c r="G75" s="79"/>
      <c r="H75" s="79"/>
      <c r="I75" s="79"/>
      <c r="J75" s="79"/>
      <c r="K75" s="79">
        <f t="shared" si="6"/>
        <v>0</v>
      </c>
      <c r="L75" s="80">
        <f t="shared" si="6"/>
        <v>0</v>
      </c>
      <c r="M75" s="79">
        <f t="shared" si="5"/>
        <v>32</v>
      </c>
      <c r="N75" s="80">
        <f t="shared" si="5"/>
        <v>40</v>
      </c>
    </row>
    <row r="76" spans="1:14" hidden="1" x14ac:dyDescent="0.25">
      <c r="A76" s="81">
        <v>16</v>
      </c>
      <c r="B76" s="83" t="s">
        <v>112</v>
      </c>
      <c r="C76" s="79"/>
      <c r="D76" s="79"/>
      <c r="E76" s="79"/>
      <c r="F76" s="79"/>
      <c r="G76" s="79"/>
      <c r="H76" s="79"/>
      <c r="I76" s="79"/>
      <c r="J76" s="79"/>
      <c r="K76" s="79">
        <f t="shared" si="6"/>
        <v>0</v>
      </c>
      <c r="L76" s="80">
        <f t="shared" si="6"/>
        <v>0</v>
      </c>
      <c r="M76" s="79">
        <f t="shared" si="5"/>
        <v>180</v>
      </c>
      <c r="N76" s="80">
        <f t="shared" si="5"/>
        <v>211</v>
      </c>
    </row>
    <row r="77" spans="1:14" hidden="1" x14ac:dyDescent="0.25">
      <c r="A77" s="81">
        <v>17</v>
      </c>
      <c r="B77" s="83" t="s">
        <v>113</v>
      </c>
      <c r="C77" s="79"/>
      <c r="D77" s="79"/>
      <c r="E77" s="79"/>
      <c r="F77" s="79"/>
      <c r="G77" s="79"/>
      <c r="H77" s="79"/>
      <c r="I77" s="79"/>
      <c r="J77" s="79"/>
      <c r="K77" s="79">
        <f t="shared" si="6"/>
        <v>0</v>
      </c>
      <c r="L77" s="80">
        <f t="shared" si="6"/>
        <v>0</v>
      </c>
      <c r="M77" s="79">
        <f t="shared" ref="M77:N79" si="7">+K77+M53</f>
        <v>10</v>
      </c>
      <c r="N77" s="80">
        <f t="shared" si="7"/>
        <v>9</v>
      </c>
    </row>
    <row r="78" spans="1:14" hidden="1" x14ac:dyDescent="0.25">
      <c r="A78" s="81">
        <v>18</v>
      </c>
      <c r="B78" s="83" t="s">
        <v>114</v>
      </c>
      <c r="C78" s="79"/>
      <c r="D78" s="79"/>
      <c r="E78" s="79"/>
      <c r="F78" s="79"/>
      <c r="G78" s="79"/>
      <c r="H78" s="79"/>
      <c r="I78" s="79"/>
      <c r="J78" s="79"/>
      <c r="K78" s="79">
        <f>+C78+E78+G78+I78</f>
        <v>0</v>
      </c>
      <c r="L78" s="80">
        <f>+D78+F78+H78+J78</f>
        <v>0</v>
      </c>
      <c r="M78" s="79">
        <f t="shared" si="7"/>
        <v>125</v>
      </c>
      <c r="N78" s="80">
        <f t="shared" si="7"/>
        <v>170</v>
      </c>
    </row>
    <row r="79" spans="1:14" hidden="1" x14ac:dyDescent="0.25">
      <c r="A79" s="81">
        <v>19</v>
      </c>
      <c r="B79" s="83" t="s">
        <v>156</v>
      </c>
      <c r="C79" s="79"/>
      <c r="D79" s="79"/>
      <c r="E79" s="79"/>
      <c r="F79" s="79"/>
      <c r="G79" s="79"/>
      <c r="H79" s="79"/>
      <c r="I79" s="79"/>
      <c r="J79" s="79"/>
      <c r="K79" s="79">
        <f t="shared" si="6"/>
        <v>0</v>
      </c>
      <c r="L79" s="80">
        <f t="shared" si="6"/>
        <v>0</v>
      </c>
      <c r="M79" s="79">
        <f t="shared" si="7"/>
        <v>16</v>
      </c>
      <c r="N79" s="80">
        <f t="shared" si="7"/>
        <v>31</v>
      </c>
    </row>
    <row r="80" spans="1:14" ht="15.75" hidden="1" thickBot="1" x14ac:dyDescent="0.3">
      <c r="A80" s="360" t="s">
        <v>115</v>
      </c>
      <c r="B80" s="361"/>
      <c r="C80" s="138">
        <f t="shared" ref="C80:N80" si="8">SUM(C61:C79)</f>
        <v>0</v>
      </c>
      <c r="D80" s="138">
        <f t="shared" si="8"/>
        <v>0</v>
      </c>
      <c r="E80" s="138">
        <f>SUM(E61:E79)</f>
        <v>0</v>
      </c>
      <c r="F80" s="138">
        <f t="shared" si="8"/>
        <v>0</v>
      </c>
      <c r="G80" s="138">
        <f>SUM(G61:G79)</f>
        <v>0</v>
      </c>
      <c r="H80" s="138">
        <f t="shared" si="8"/>
        <v>0</v>
      </c>
      <c r="I80" s="138">
        <f t="shared" si="8"/>
        <v>0</v>
      </c>
      <c r="J80" s="138">
        <f t="shared" si="8"/>
        <v>0</v>
      </c>
      <c r="K80" s="138">
        <f t="shared" si="8"/>
        <v>0</v>
      </c>
      <c r="L80" s="139">
        <f t="shared" si="8"/>
        <v>0</v>
      </c>
      <c r="M80" s="138">
        <f t="shared" si="8"/>
        <v>5515</v>
      </c>
      <c r="N80" s="139">
        <f t="shared" si="8"/>
        <v>6678</v>
      </c>
    </row>
    <row r="81" spans="1:12" hidden="1" x14ac:dyDescent="0.25">
      <c r="A81" s="85"/>
      <c r="B81" s="85"/>
      <c r="C81" s="86"/>
      <c r="D81" s="86"/>
      <c r="E81" s="86"/>
      <c r="F81" s="86"/>
      <c r="G81" s="86"/>
      <c r="H81" s="86"/>
      <c r="I81" s="86"/>
      <c r="J81" s="86"/>
      <c r="K81" s="86"/>
      <c r="L81" s="86"/>
    </row>
    <row r="82" spans="1:12" hidden="1" x14ac:dyDescent="0.25">
      <c r="A82" s="85"/>
      <c r="B82" s="85"/>
      <c r="C82" s="58"/>
      <c r="D82" s="55"/>
      <c r="E82" s="55"/>
      <c r="F82" s="55"/>
      <c r="G82" s="55"/>
      <c r="H82" s="55"/>
      <c r="I82" s="55"/>
      <c r="J82" s="55"/>
      <c r="K82" s="55"/>
      <c r="L82" s="55"/>
    </row>
    <row r="83" spans="1:12" hidden="1" x14ac:dyDescent="0.25">
      <c r="A83" s="85"/>
      <c r="B83" s="85"/>
      <c r="C83" s="58"/>
      <c r="D83" s="55"/>
      <c r="E83" s="55"/>
      <c r="F83" s="55"/>
      <c r="G83" s="55"/>
      <c r="H83" s="55"/>
      <c r="I83" s="55"/>
      <c r="J83" s="55"/>
      <c r="K83" s="55"/>
      <c r="L83" s="55"/>
    </row>
    <row r="84" spans="1:12" hidden="1" x14ac:dyDescent="0.25">
      <c r="A84" s="85"/>
      <c r="B84" s="85"/>
      <c r="C84" s="58"/>
      <c r="D84" s="55"/>
      <c r="E84" s="55"/>
      <c r="F84" s="55"/>
      <c r="G84" s="55"/>
      <c r="H84" s="55"/>
      <c r="I84" s="55"/>
      <c r="J84" s="55"/>
      <c r="K84" s="55"/>
      <c r="L84" s="55"/>
    </row>
    <row r="85" spans="1:12" hidden="1" x14ac:dyDescent="0.25">
      <c r="A85" s="85"/>
      <c r="B85" s="85"/>
      <c r="C85" s="58"/>
      <c r="D85" s="55"/>
      <c r="E85" s="55"/>
      <c r="F85" s="55"/>
      <c r="G85" s="55"/>
      <c r="H85" s="55"/>
      <c r="I85" s="55"/>
      <c r="J85" s="55"/>
      <c r="K85" s="55"/>
      <c r="L85" s="55"/>
    </row>
    <row r="86" spans="1:12" hidden="1" x14ac:dyDescent="0.25">
      <c r="A86" s="85"/>
      <c r="B86" s="85"/>
      <c r="C86" s="58"/>
      <c r="D86" s="55"/>
      <c r="E86" s="55"/>
      <c r="F86" s="55"/>
      <c r="G86" s="55"/>
      <c r="H86" s="55"/>
      <c r="I86" s="55"/>
      <c r="J86" s="55"/>
      <c r="K86" s="55"/>
      <c r="L86" s="55"/>
    </row>
    <row r="87" spans="1:12" hidden="1" x14ac:dyDescent="0.25">
      <c r="A87" s="85"/>
      <c r="B87" s="85"/>
      <c r="C87" s="58"/>
      <c r="D87" s="55"/>
      <c r="E87" s="55"/>
      <c r="F87" s="55"/>
      <c r="G87" s="55"/>
      <c r="H87" s="55"/>
      <c r="I87" s="55"/>
      <c r="J87" s="55"/>
      <c r="K87" s="55"/>
      <c r="L87" s="55"/>
    </row>
    <row r="88" spans="1:12" hidden="1" x14ac:dyDescent="0.25">
      <c r="A88" s="85"/>
      <c r="B88" s="85"/>
      <c r="C88" s="58"/>
      <c r="D88" s="55"/>
      <c r="E88" s="55"/>
      <c r="F88" s="55"/>
      <c r="G88" s="55"/>
      <c r="H88" s="55"/>
      <c r="I88" s="55"/>
      <c r="J88" s="55"/>
      <c r="K88" s="55"/>
      <c r="L88" s="55"/>
    </row>
    <row r="89" spans="1:12" hidden="1" x14ac:dyDescent="0.25">
      <c r="A89" s="85"/>
      <c r="B89" s="85"/>
      <c r="C89" s="58"/>
      <c r="D89" s="55"/>
      <c r="E89" s="55"/>
      <c r="F89" s="55"/>
      <c r="G89" s="55"/>
      <c r="H89" s="55"/>
      <c r="I89" s="55"/>
      <c r="J89" s="55"/>
      <c r="K89" s="55"/>
      <c r="L89" s="55"/>
    </row>
    <row r="90" spans="1:12" hidden="1" x14ac:dyDescent="0.25">
      <c r="A90" s="85"/>
      <c r="B90" s="85"/>
      <c r="C90" s="58"/>
      <c r="D90" s="55"/>
      <c r="E90" s="55"/>
      <c r="F90" s="55"/>
      <c r="G90" s="55"/>
      <c r="H90" s="55"/>
      <c r="I90" s="55"/>
      <c r="J90" s="55"/>
      <c r="K90" s="55"/>
      <c r="L90" s="55"/>
    </row>
    <row r="91" spans="1:12" hidden="1" x14ac:dyDescent="0.25">
      <c r="A91" s="85"/>
      <c r="B91" s="85"/>
      <c r="C91" s="58"/>
      <c r="D91" s="55"/>
      <c r="E91" s="55"/>
      <c r="F91" s="55"/>
      <c r="G91" s="55"/>
      <c r="H91" s="55"/>
      <c r="I91" s="55"/>
      <c r="J91" s="55"/>
      <c r="K91" s="55"/>
      <c r="L91" s="55"/>
    </row>
    <row r="92" spans="1:12" hidden="1" x14ac:dyDescent="0.25">
      <c r="A92" s="85"/>
      <c r="B92" s="85"/>
      <c r="C92" s="58"/>
      <c r="D92" s="55"/>
      <c r="E92" s="55"/>
      <c r="F92" s="55"/>
      <c r="G92" s="55"/>
      <c r="H92" s="55"/>
      <c r="I92" s="55"/>
      <c r="J92" s="55"/>
      <c r="K92" s="55"/>
      <c r="L92" s="55"/>
    </row>
    <row r="93" spans="1:12" hidden="1" x14ac:dyDescent="0.25">
      <c r="A93" s="85"/>
      <c r="B93" s="85"/>
      <c r="C93" s="58"/>
      <c r="D93" s="55"/>
      <c r="E93" s="55"/>
      <c r="F93" s="55"/>
      <c r="G93" s="55"/>
      <c r="H93" s="55"/>
      <c r="I93" s="55"/>
      <c r="J93" s="55"/>
      <c r="K93" s="55"/>
      <c r="L93" s="55"/>
    </row>
    <row r="94" spans="1:12" hidden="1" x14ac:dyDescent="0.25">
      <c r="A94" s="85"/>
      <c r="B94" s="85"/>
      <c r="C94" s="58"/>
      <c r="D94" s="55"/>
      <c r="E94" s="55"/>
      <c r="F94" s="55"/>
      <c r="G94" s="55"/>
      <c r="H94" s="55"/>
      <c r="I94" s="55"/>
      <c r="J94" s="55"/>
      <c r="K94" s="55"/>
      <c r="L94" s="55"/>
    </row>
    <row r="95" spans="1:12" hidden="1" x14ac:dyDescent="0.25">
      <c r="A95" s="85"/>
      <c r="B95" s="85"/>
      <c r="C95" s="58"/>
      <c r="D95" s="55"/>
      <c r="E95" s="55"/>
      <c r="F95" s="55"/>
      <c r="G95" s="55"/>
      <c r="H95" s="55"/>
      <c r="I95" s="55"/>
      <c r="J95" s="55"/>
      <c r="K95" s="55"/>
      <c r="L95" s="55"/>
    </row>
    <row r="96" spans="1:12" hidden="1" x14ac:dyDescent="0.25">
      <c r="A96" s="85"/>
      <c r="B96" s="85"/>
      <c r="C96" s="58"/>
      <c r="D96" s="55"/>
      <c r="E96" s="55"/>
      <c r="F96" s="55"/>
      <c r="G96" s="55"/>
      <c r="H96" s="55"/>
      <c r="I96" s="55"/>
      <c r="J96" s="55"/>
      <c r="K96" s="55"/>
      <c r="L96" s="55"/>
    </row>
    <row r="97" spans="1:12" hidden="1" x14ac:dyDescent="0.25">
      <c r="A97" s="85"/>
      <c r="B97" s="85"/>
      <c r="C97" s="58"/>
      <c r="D97" s="55"/>
      <c r="E97" s="55"/>
      <c r="F97" s="55"/>
      <c r="G97" s="55"/>
      <c r="H97" s="55"/>
      <c r="I97" s="55"/>
      <c r="J97" s="55"/>
      <c r="K97" s="55"/>
      <c r="L97" s="55"/>
    </row>
    <row r="98" spans="1:12" hidden="1" x14ac:dyDescent="0.25">
      <c r="A98" s="85"/>
      <c r="B98" s="85"/>
      <c r="C98" s="58"/>
      <c r="D98" s="55"/>
      <c r="E98" s="55"/>
      <c r="F98" s="55"/>
      <c r="G98" s="55"/>
      <c r="H98" s="55"/>
      <c r="I98" s="55"/>
      <c r="J98" s="55"/>
      <c r="K98" s="55"/>
      <c r="L98" s="55"/>
    </row>
    <row r="99" spans="1:12" hidden="1" x14ac:dyDescent="0.25">
      <c r="A99" s="85"/>
      <c r="B99" s="85"/>
      <c r="C99" s="58"/>
      <c r="D99" s="55"/>
      <c r="E99" s="55"/>
      <c r="F99" s="55"/>
      <c r="G99" s="55"/>
      <c r="H99" s="55"/>
      <c r="I99" s="55"/>
      <c r="J99" s="55"/>
      <c r="K99" s="55"/>
      <c r="L99" s="55"/>
    </row>
    <row r="100" spans="1:12" hidden="1" x14ac:dyDescent="0.25">
      <c r="A100" s="85"/>
      <c r="B100" s="85"/>
      <c r="C100" s="58"/>
      <c r="D100" s="55"/>
      <c r="E100" s="55"/>
      <c r="F100" s="55"/>
      <c r="G100" s="55"/>
      <c r="H100" s="55"/>
      <c r="I100" s="55"/>
      <c r="J100" s="55"/>
      <c r="K100" s="55"/>
      <c r="L100" s="55"/>
    </row>
    <row r="101" spans="1:12" hidden="1" x14ac:dyDescent="0.25">
      <c r="A101" s="85"/>
      <c r="B101" s="85"/>
      <c r="C101" s="58"/>
      <c r="D101" s="55"/>
      <c r="E101" s="55"/>
      <c r="F101" s="55"/>
      <c r="G101" s="55"/>
      <c r="H101" s="55"/>
      <c r="I101" s="55"/>
      <c r="J101" s="55"/>
      <c r="K101" s="55"/>
      <c r="L101" s="55"/>
    </row>
    <row r="102" spans="1:12" hidden="1" x14ac:dyDescent="0.25">
      <c r="A102" s="85"/>
      <c r="B102" s="85"/>
      <c r="C102" s="58"/>
      <c r="D102" s="55"/>
      <c r="E102" s="55"/>
      <c r="F102" s="55"/>
      <c r="G102" s="55"/>
      <c r="H102" s="55"/>
      <c r="I102" s="55"/>
      <c r="J102" s="55"/>
      <c r="K102" s="55"/>
      <c r="L102" s="55"/>
    </row>
    <row r="103" spans="1:12" hidden="1" x14ac:dyDescent="0.25">
      <c r="A103" s="229"/>
      <c r="B103" s="229" t="s">
        <v>172</v>
      </c>
      <c r="C103" s="230"/>
      <c r="D103" s="231"/>
      <c r="E103" s="55"/>
      <c r="F103" s="55"/>
      <c r="G103" s="55"/>
      <c r="H103" s="55"/>
      <c r="I103" s="55"/>
      <c r="J103" s="55"/>
      <c r="K103" s="55"/>
      <c r="L103" s="55"/>
    </row>
    <row r="104" spans="1:12" hidden="1" x14ac:dyDescent="0.25">
      <c r="A104" s="362" t="s">
        <v>4</v>
      </c>
      <c r="B104" s="363" t="s">
        <v>155</v>
      </c>
      <c r="C104" s="365" t="s">
        <v>88</v>
      </c>
      <c r="D104" s="366"/>
      <c r="E104" s="55"/>
      <c r="F104" s="55"/>
      <c r="G104" s="55"/>
      <c r="H104" s="55"/>
      <c r="I104" s="55"/>
      <c r="J104" s="55"/>
      <c r="K104" s="55"/>
      <c r="L104" s="55"/>
    </row>
    <row r="105" spans="1:12" ht="15.75" hidden="1" thickBot="1" x14ac:dyDescent="0.3">
      <c r="A105" s="362"/>
      <c r="B105" s="364"/>
      <c r="C105" s="232" t="s">
        <v>99</v>
      </c>
      <c r="D105" s="233" t="s">
        <v>90</v>
      </c>
      <c r="E105" s="55"/>
      <c r="F105" s="55"/>
      <c r="G105" s="55"/>
      <c r="H105" s="55"/>
      <c r="I105" s="55"/>
      <c r="J105" s="55"/>
      <c r="K105" s="55"/>
      <c r="L105" s="55"/>
    </row>
    <row r="106" spans="1:12" hidden="1" x14ac:dyDescent="0.25">
      <c r="A106" s="234">
        <v>1</v>
      </c>
      <c r="B106" s="235" t="s">
        <v>100</v>
      </c>
      <c r="C106" s="236">
        <f t="shared" ref="C106:D124" si="9">+K13+K37+K61</f>
        <v>37</v>
      </c>
      <c r="D106" s="237">
        <f t="shared" si="9"/>
        <v>31</v>
      </c>
      <c r="E106" s="97"/>
      <c r="F106" s="55"/>
      <c r="G106" s="55"/>
      <c r="H106" s="55"/>
      <c r="I106" s="55"/>
      <c r="J106" s="55"/>
      <c r="K106" s="55"/>
      <c r="L106" s="55"/>
    </row>
    <row r="107" spans="1:12" hidden="1" x14ac:dyDescent="0.25">
      <c r="A107" s="238">
        <v>2</v>
      </c>
      <c r="B107" s="239" t="s">
        <v>101</v>
      </c>
      <c r="C107" s="236">
        <f t="shared" si="9"/>
        <v>30</v>
      </c>
      <c r="D107" s="237">
        <f t="shared" si="9"/>
        <v>20</v>
      </c>
      <c r="E107" s="97"/>
      <c r="F107" s="55"/>
      <c r="G107" s="55"/>
      <c r="H107" s="55"/>
      <c r="I107" s="55"/>
      <c r="J107" s="55"/>
      <c r="K107" s="55"/>
      <c r="L107" s="55"/>
    </row>
    <row r="108" spans="1:12" hidden="1" x14ac:dyDescent="0.25">
      <c r="A108" s="238">
        <v>3</v>
      </c>
      <c r="B108" s="239" t="s">
        <v>102</v>
      </c>
      <c r="C108" s="236">
        <f t="shared" si="9"/>
        <v>157</v>
      </c>
      <c r="D108" s="237">
        <f t="shared" si="9"/>
        <v>176</v>
      </c>
      <c r="E108" s="97"/>
      <c r="F108" s="55"/>
      <c r="G108" s="55"/>
      <c r="H108" s="55"/>
      <c r="I108" s="55"/>
      <c r="J108" s="55"/>
      <c r="K108" s="55"/>
      <c r="L108" s="55"/>
    </row>
    <row r="109" spans="1:12" hidden="1" x14ac:dyDescent="0.25">
      <c r="A109" s="238">
        <v>4</v>
      </c>
      <c r="B109" s="239" t="s">
        <v>103</v>
      </c>
      <c r="C109" s="236">
        <f t="shared" si="9"/>
        <v>26</v>
      </c>
      <c r="D109" s="237">
        <f t="shared" si="9"/>
        <v>21</v>
      </c>
      <c r="E109" s="97"/>
      <c r="F109" s="55"/>
      <c r="G109" s="55"/>
      <c r="H109" s="55"/>
      <c r="I109" s="55"/>
      <c r="J109" s="55"/>
      <c r="K109" s="55"/>
      <c r="L109" s="55"/>
    </row>
    <row r="110" spans="1:12" ht="24" hidden="1" x14ac:dyDescent="0.25">
      <c r="A110" s="238">
        <v>5</v>
      </c>
      <c r="B110" s="239" t="s">
        <v>189</v>
      </c>
      <c r="C110" s="236">
        <f t="shared" si="9"/>
        <v>0</v>
      </c>
      <c r="D110" s="237">
        <f t="shared" si="9"/>
        <v>0</v>
      </c>
      <c r="E110" s="97"/>
      <c r="F110" s="55"/>
      <c r="G110" s="55"/>
      <c r="H110" s="55"/>
      <c r="I110" s="55"/>
      <c r="J110" s="55"/>
      <c r="K110" s="55"/>
      <c r="L110" s="55"/>
    </row>
    <row r="111" spans="1:12" ht="36" hidden="1" x14ac:dyDescent="0.25">
      <c r="A111" s="238">
        <v>6</v>
      </c>
      <c r="B111" s="239" t="s">
        <v>190</v>
      </c>
      <c r="C111" s="236">
        <f t="shared" si="9"/>
        <v>0</v>
      </c>
      <c r="D111" s="237">
        <f t="shared" si="9"/>
        <v>1</v>
      </c>
      <c r="E111" s="97"/>
      <c r="F111" s="55"/>
      <c r="G111" s="55"/>
      <c r="H111" s="55"/>
      <c r="I111" s="55"/>
      <c r="J111" s="55"/>
      <c r="K111" s="55"/>
      <c r="L111" s="55"/>
    </row>
    <row r="112" spans="1:12" ht="36" hidden="1" x14ac:dyDescent="0.25">
      <c r="A112" s="238">
        <v>7</v>
      </c>
      <c r="B112" s="239" t="s">
        <v>191</v>
      </c>
      <c r="C112" s="236">
        <f t="shared" si="9"/>
        <v>2</v>
      </c>
      <c r="D112" s="237">
        <f t="shared" si="9"/>
        <v>8</v>
      </c>
      <c r="E112" s="97"/>
      <c r="F112" s="55"/>
      <c r="G112" s="55"/>
      <c r="H112" s="55"/>
      <c r="I112" s="55"/>
      <c r="J112" s="55"/>
      <c r="K112" s="55"/>
      <c r="L112" s="55"/>
    </row>
    <row r="113" spans="1:12" hidden="1" x14ac:dyDescent="0.25">
      <c r="A113" s="238">
        <v>8</v>
      </c>
      <c r="B113" s="239" t="s">
        <v>104</v>
      </c>
      <c r="C113" s="236">
        <f t="shared" si="9"/>
        <v>825</v>
      </c>
      <c r="D113" s="237">
        <f t="shared" si="9"/>
        <v>887</v>
      </c>
      <c r="E113" s="97"/>
      <c r="F113" s="55"/>
      <c r="G113" s="55"/>
      <c r="H113" s="55"/>
      <c r="I113" s="55"/>
      <c r="J113" s="55"/>
      <c r="K113" s="55"/>
      <c r="L113" s="55"/>
    </row>
    <row r="114" spans="1:12" hidden="1" x14ac:dyDescent="0.25">
      <c r="A114" s="238">
        <v>9</v>
      </c>
      <c r="B114" s="239" t="s">
        <v>105</v>
      </c>
      <c r="C114" s="236">
        <f t="shared" si="9"/>
        <v>650</v>
      </c>
      <c r="D114" s="237">
        <f t="shared" si="9"/>
        <v>678</v>
      </c>
      <c r="E114" s="97"/>
      <c r="F114" s="55"/>
      <c r="G114" s="55"/>
      <c r="H114" s="55"/>
      <c r="I114" s="55"/>
      <c r="J114" s="55"/>
      <c r="K114" s="55"/>
      <c r="L114" s="55"/>
    </row>
    <row r="115" spans="1:12" hidden="1" x14ac:dyDescent="0.25">
      <c r="A115" s="238">
        <v>10</v>
      </c>
      <c r="B115" s="239" t="s">
        <v>106</v>
      </c>
      <c r="C115" s="236">
        <f t="shared" si="9"/>
        <v>250</v>
      </c>
      <c r="D115" s="237">
        <f t="shared" si="9"/>
        <v>358</v>
      </c>
      <c r="E115" s="97"/>
      <c r="F115" s="55"/>
      <c r="G115" s="55"/>
      <c r="H115" s="55"/>
      <c r="I115" s="55"/>
      <c r="J115" s="55"/>
      <c r="K115" s="55"/>
      <c r="L115" s="55"/>
    </row>
    <row r="116" spans="1:12" hidden="1" x14ac:dyDescent="0.25">
      <c r="A116" s="238">
        <v>11</v>
      </c>
      <c r="B116" s="239" t="s">
        <v>107</v>
      </c>
      <c r="C116" s="236">
        <f t="shared" si="9"/>
        <v>315</v>
      </c>
      <c r="D116" s="237">
        <f t="shared" si="9"/>
        <v>327</v>
      </c>
      <c r="E116" s="97"/>
      <c r="F116" s="55"/>
      <c r="G116" s="55"/>
      <c r="H116" s="55"/>
      <c r="I116" s="55"/>
      <c r="J116" s="55"/>
      <c r="K116" s="55"/>
      <c r="L116" s="55"/>
    </row>
    <row r="117" spans="1:12" hidden="1" x14ac:dyDescent="0.25">
      <c r="A117" s="238">
        <v>12</v>
      </c>
      <c r="B117" s="239" t="s">
        <v>108</v>
      </c>
      <c r="C117" s="236">
        <f t="shared" si="9"/>
        <v>1975</v>
      </c>
      <c r="D117" s="237">
        <f t="shared" si="9"/>
        <v>2716</v>
      </c>
      <c r="E117" s="97"/>
      <c r="F117" s="55"/>
      <c r="G117" s="55"/>
      <c r="H117" s="55"/>
      <c r="I117" s="55"/>
      <c r="J117" s="55"/>
      <c r="K117" s="55"/>
      <c r="L117" s="55"/>
    </row>
    <row r="118" spans="1:12" hidden="1" x14ac:dyDescent="0.25">
      <c r="A118" s="238">
        <v>13</v>
      </c>
      <c r="B118" s="239" t="s">
        <v>109</v>
      </c>
      <c r="C118" s="236">
        <f t="shared" si="9"/>
        <v>800</v>
      </c>
      <c r="D118" s="237">
        <f t="shared" si="9"/>
        <v>896</v>
      </c>
      <c r="E118" s="97"/>
      <c r="F118" s="55"/>
      <c r="G118" s="55"/>
      <c r="H118" s="55"/>
      <c r="I118" s="55"/>
      <c r="J118" s="55"/>
      <c r="K118" s="55"/>
      <c r="L118" s="55"/>
    </row>
    <row r="119" spans="1:12" hidden="1" x14ac:dyDescent="0.25">
      <c r="A119" s="238">
        <v>14</v>
      </c>
      <c r="B119" s="239" t="s">
        <v>110</v>
      </c>
      <c r="C119" s="236">
        <f t="shared" si="9"/>
        <v>85</v>
      </c>
      <c r="D119" s="237">
        <f t="shared" si="9"/>
        <v>98</v>
      </c>
      <c r="E119" s="97"/>
      <c r="F119" s="55"/>
      <c r="G119" s="55"/>
      <c r="H119" s="55"/>
      <c r="I119" s="55"/>
      <c r="J119" s="55"/>
      <c r="K119" s="55"/>
      <c r="L119" s="55"/>
    </row>
    <row r="120" spans="1:12" ht="24" hidden="1" x14ac:dyDescent="0.25">
      <c r="A120" s="238">
        <v>15</v>
      </c>
      <c r="B120" s="239" t="s">
        <v>111</v>
      </c>
      <c r="C120" s="236">
        <f t="shared" si="9"/>
        <v>32</v>
      </c>
      <c r="D120" s="237">
        <f t="shared" si="9"/>
        <v>40</v>
      </c>
      <c r="E120" s="97"/>
      <c r="F120" s="55"/>
      <c r="G120" s="55"/>
      <c r="H120" s="55"/>
      <c r="I120" s="55"/>
      <c r="J120" s="55"/>
      <c r="K120" s="55"/>
      <c r="L120" s="55"/>
    </row>
    <row r="121" spans="1:12" hidden="1" x14ac:dyDescent="0.25">
      <c r="A121" s="238">
        <v>16</v>
      </c>
      <c r="B121" s="240" t="s">
        <v>112</v>
      </c>
      <c r="C121" s="236">
        <f t="shared" si="9"/>
        <v>180</v>
      </c>
      <c r="D121" s="237">
        <f t="shared" si="9"/>
        <v>211</v>
      </c>
      <c r="E121" s="97"/>
      <c r="F121" s="55"/>
      <c r="G121" s="55"/>
      <c r="H121" s="55"/>
      <c r="I121" s="55"/>
      <c r="J121" s="55"/>
      <c r="K121" s="55"/>
      <c r="L121" s="55"/>
    </row>
    <row r="122" spans="1:12" hidden="1" x14ac:dyDescent="0.25">
      <c r="A122" s="238">
        <v>17</v>
      </c>
      <c r="B122" s="240" t="s">
        <v>113</v>
      </c>
      <c r="C122" s="236">
        <f t="shared" si="9"/>
        <v>10</v>
      </c>
      <c r="D122" s="237">
        <f t="shared" si="9"/>
        <v>9</v>
      </c>
      <c r="E122" s="97"/>
      <c r="F122" s="55"/>
      <c r="G122" s="55"/>
      <c r="H122" s="55"/>
      <c r="I122" s="55"/>
      <c r="J122" s="55"/>
      <c r="K122" s="55"/>
      <c r="L122" s="55"/>
    </row>
    <row r="123" spans="1:12" hidden="1" x14ac:dyDescent="0.25">
      <c r="A123" s="238">
        <v>18</v>
      </c>
      <c r="B123" s="240" t="s">
        <v>114</v>
      </c>
      <c r="C123" s="236">
        <f t="shared" si="9"/>
        <v>125</v>
      </c>
      <c r="D123" s="237">
        <f t="shared" si="9"/>
        <v>170</v>
      </c>
      <c r="E123" s="97"/>
      <c r="F123" s="55"/>
      <c r="G123" s="55"/>
      <c r="H123" s="55"/>
      <c r="I123" s="55"/>
      <c r="J123" s="55"/>
      <c r="K123" s="55"/>
      <c r="L123" s="55"/>
    </row>
    <row r="124" spans="1:12" hidden="1" x14ac:dyDescent="0.25">
      <c r="A124" s="238">
        <v>19</v>
      </c>
      <c r="B124" s="240" t="s">
        <v>156</v>
      </c>
      <c r="C124" s="236">
        <f t="shared" si="9"/>
        <v>16</v>
      </c>
      <c r="D124" s="237">
        <f t="shared" si="9"/>
        <v>31</v>
      </c>
      <c r="E124" s="97"/>
      <c r="F124" s="55"/>
      <c r="G124" s="55"/>
      <c r="H124" s="55"/>
      <c r="I124" s="55"/>
      <c r="J124" s="55"/>
      <c r="K124" s="55"/>
      <c r="L124" s="55"/>
    </row>
    <row r="125" spans="1:12" ht="15.75" hidden="1" thickBot="1" x14ac:dyDescent="0.3">
      <c r="A125" s="367" t="s">
        <v>115</v>
      </c>
      <c r="B125" s="368"/>
      <c r="C125" s="241">
        <f>SUM(C106:C124)</f>
        <v>5515</v>
      </c>
      <c r="D125" s="242">
        <f>SUM(D106:D124)</f>
        <v>6678</v>
      </c>
      <c r="E125" s="55"/>
      <c r="F125" s="55"/>
      <c r="G125" s="55"/>
      <c r="H125" s="55"/>
      <c r="I125" s="55"/>
      <c r="J125" s="55"/>
      <c r="K125" s="55"/>
      <c r="L125" s="55"/>
    </row>
    <row r="126" spans="1:12" x14ac:dyDescent="0.25">
      <c r="A126" s="85"/>
      <c r="B126" s="85"/>
      <c r="C126" s="58"/>
      <c r="D126" s="55"/>
      <c r="E126" s="55"/>
      <c r="F126" s="55"/>
      <c r="G126" s="55"/>
      <c r="H126" s="55"/>
      <c r="I126" s="55"/>
      <c r="J126" s="55"/>
      <c r="K126" s="55"/>
      <c r="L126" s="55"/>
    </row>
    <row r="127" spans="1:12" x14ac:dyDescent="0.25">
      <c r="A127" s="85"/>
      <c r="B127" s="85"/>
      <c r="C127" s="58"/>
      <c r="D127" s="55"/>
      <c r="E127" s="55"/>
      <c r="F127" s="55"/>
      <c r="G127" s="55"/>
      <c r="H127" s="55"/>
      <c r="I127" s="55"/>
      <c r="J127" s="55"/>
      <c r="K127" s="55"/>
      <c r="L127" s="55"/>
    </row>
    <row r="128" spans="1:12" x14ac:dyDescent="0.25">
      <c r="A128" s="85"/>
      <c r="B128" s="85"/>
      <c r="C128" s="58"/>
      <c r="D128" s="55"/>
      <c r="E128" s="55"/>
      <c r="F128" s="55"/>
      <c r="G128" s="55"/>
      <c r="H128" s="55"/>
      <c r="I128" s="55"/>
      <c r="J128" s="55"/>
      <c r="K128" s="55"/>
      <c r="L128" s="55"/>
    </row>
    <row r="129" spans="1:12" x14ac:dyDescent="0.25">
      <c r="A129" s="85"/>
      <c r="B129" s="85"/>
      <c r="C129" s="58"/>
      <c r="D129" s="55"/>
      <c r="E129" s="55"/>
      <c r="F129" s="55"/>
      <c r="G129" s="55"/>
      <c r="H129" s="55"/>
      <c r="I129" s="55"/>
      <c r="J129" s="55"/>
      <c r="K129" s="55"/>
      <c r="L129" s="55"/>
    </row>
    <row r="130" spans="1:12" x14ac:dyDescent="0.25">
      <c r="A130" s="85"/>
      <c r="B130" s="85"/>
      <c r="C130" s="58"/>
      <c r="D130" s="55"/>
      <c r="E130" s="55"/>
      <c r="F130" s="55"/>
      <c r="G130" s="55"/>
      <c r="H130" s="55"/>
      <c r="I130" s="55"/>
      <c r="J130" s="55"/>
      <c r="K130" s="55"/>
      <c r="L130" s="55"/>
    </row>
    <row r="131" spans="1:12" x14ac:dyDescent="0.25">
      <c r="A131" s="85"/>
      <c r="B131" s="85"/>
      <c r="C131" s="58"/>
      <c r="D131" s="55"/>
      <c r="E131" s="55"/>
      <c r="F131" s="55"/>
      <c r="G131" s="55"/>
      <c r="H131" s="55"/>
      <c r="I131" s="55"/>
      <c r="J131" s="55"/>
      <c r="K131" s="55"/>
      <c r="L131" s="55"/>
    </row>
    <row r="132" spans="1:12" x14ac:dyDescent="0.25">
      <c r="A132" s="85"/>
      <c r="B132" s="85"/>
      <c r="C132" s="58"/>
      <c r="D132" s="55"/>
      <c r="E132" s="55"/>
      <c r="F132" s="55"/>
      <c r="G132" s="55"/>
      <c r="H132" s="55"/>
      <c r="I132" s="55"/>
      <c r="J132" s="55"/>
      <c r="K132" s="55"/>
      <c r="L132" s="55"/>
    </row>
    <row r="133" spans="1:12" x14ac:dyDescent="0.25">
      <c r="A133" s="85"/>
      <c r="B133" s="85"/>
      <c r="C133" s="58"/>
      <c r="D133" s="55"/>
      <c r="E133" s="55"/>
      <c r="F133" s="55"/>
      <c r="G133" s="55"/>
      <c r="H133" s="55"/>
      <c r="I133" s="55"/>
      <c r="J133" s="55"/>
      <c r="K133" s="55"/>
      <c r="L133" s="55"/>
    </row>
    <row r="134" spans="1:12" x14ac:dyDescent="0.25">
      <c r="A134" s="85"/>
      <c r="B134" s="85"/>
      <c r="C134" s="58"/>
      <c r="D134" s="55"/>
      <c r="E134" s="55"/>
      <c r="F134" s="55"/>
      <c r="G134" s="55"/>
      <c r="H134" s="55"/>
      <c r="I134" s="55"/>
      <c r="J134" s="55"/>
      <c r="K134" s="55"/>
      <c r="L134" s="55"/>
    </row>
    <row r="135" spans="1:12" x14ac:dyDescent="0.25">
      <c r="A135" s="85"/>
      <c r="B135" s="85"/>
      <c r="C135" s="58"/>
      <c r="D135" s="55"/>
      <c r="E135" s="55"/>
      <c r="F135" s="55"/>
      <c r="G135" s="55"/>
      <c r="H135" s="55"/>
      <c r="I135" s="55"/>
      <c r="J135" s="55"/>
      <c r="K135" s="55"/>
      <c r="L135" s="55"/>
    </row>
    <row r="136" spans="1:12" x14ac:dyDescent="0.25">
      <c r="A136" s="85"/>
      <c r="B136" s="85"/>
      <c r="C136" s="58"/>
      <c r="D136" s="55"/>
      <c r="E136" s="55"/>
      <c r="F136" s="55"/>
      <c r="G136" s="55"/>
      <c r="H136" s="55"/>
      <c r="I136" s="55"/>
      <c r="J136" s="55"/>
      <c r="K136" s="55"/>
      <c r="L136" s="55"/>
    </row>
    <row r="137" spans="1:12" x14ac:dyDescent="0.25">
      <c r="A137" s="85"/>
      <c r="B137" s="85"/>
      <c r="C137" s="58"/>
      <c r="D137" s="55"/>
      <c r="E137" s="55"/>
      <c r="F137" s="55"/>
      <c r="G137" s="55"/>
      <c r="H137" s="55"/>
      <c r="I137" s="55"/>
      <c r="J137" s="55"/>
      <c r="K137" s="55"/>
      <c r="L137" s="55"/>
    </row>
    <row r="138" spans="1:12" x14ac:dyDescent="0.25">
      <c r="A138" s="85"/>
      <c r="B138" s="85"/>
      <c r="C138" s="58"/>
      <c r="D138" s="55"/>
      <c r="E138" s="55"/>
      <c r="F138" s="55"/>
      <c r="G138" s="55"/>
      <c r="H138" s="55"/>
      <c r="I138" s="55"/>
      <c r="J138" s="55"/>
      <c r="K138" s="55"/>
      <c r="L138" s="55"/>
    </row>
    <row r="139" spans="1:12" hidden="1" x14ac:dyDescent="0.25">
      <c r="A139" s="85"/>
      <c r="B139" s="85"/>
      <c r="C139" s="58"/>
      <c r="D139" s="55"/>
      <c r="E139" s="55"/>
      <c r="F139" s="55"/>
      <c r="G139" s="55"/>
      <c r="H139" s="55"/>
      <c r="I139" s="55"/>
      <c r="J139" s="55"/>
      <c r="K139" s="55"/>
      <c r="L139" s="55"/>
    </row>
    <row r="140" spans="1:12" hidden="1" x14ac:dyDescent="0.25">
      <c r="A140" s="85"/>
      <c r="B140" s="85"/>
      <c r="C140" s="58"/>
      <c r="D140" s="55"/>
      <c r="E140" s="55"/>
      <c r="F140" s="55"/>
      <c r="G140" s="55"/>
      <c r="H140" s="55"/>
      <c r="I140" s="55"/>
      <c r="J140" s="55"/>
      <c r="K140" s="55"/>
      <c r="L140" s="55"/>
    </row>
    <row r="141" spans="1:12" hidden="1" x14ac:dyDescent="0.25">
      <c r="A141" s="85"/>
      <c r="B141" s="85"/>
      <c r="C141" s="58"/>
      <c r="D141" s="55"/>
      <c r="E141" s="55"/>
      <c r="F141" s="55"/>
      <c r="G141" s="55"/>
      <c r="H141" s="55"/>
      <c r="I141" s="55"/>
      <c r="J141" s="55"/>
      <c r="K141" s="55"/>
      <c r="L141" s="55"/>
    </row>
    <row r="142" spans="1:12" x14ac:dyDescent="0.25">
      <c r="A142" s="85"/>
      <c r="B142" s="85"/>
      <c r="C142" s="58"/>
      <c r="D142" s="55"/>
      <c r="E142" s="55"/>
      <c r="F142" s="55"/>
      <c r="G142" s="55"/>
      <c r="H142" s="55"/>
      <c r="I142" s="55"/>
      <c r="J142" s="55"/>
      <c r="K142" s="55"/>
      <c r="L142" s="55"/>
    </row>
    <row r="143" spans="1:12" x14ac:dyDescent="0.25">
      <c r="A143" s="85"/>
      <c r="B143" s="85"/>
      <c r="C143" s="58"/>
      <c r="D143" s="55"/>
      <c r="E143" s="55"/>
      <c r="F143" s="55"/>
      <c r="G143" s="55"/>
      <c r="H143" s="55"/>
      <c r="I143" s="55"/>
      <c r="J143" s="55"/>
      <c r="K143" s="55"/>
      <c r="L143" s="55"/>
    </row>
    <row r="144" spans="1:12" x14ac:dyDescent="0.25">
      <c r="A144" s="85"/>
      <c r="B144" s="85"/>
      <c r="C144" s="58"/>
      <c r="D144" s="55"/>
      <c r="E144" s="55"/>
      <c r="F144" s="55"/>
      <c r="G144" s="55"/>
      <c r="H144" s="55"/>
      <c r="I144" s="55"/>
      <c r="J144" s="55"/>
      <c r="K144" s="55"/>
      <c r="L144" s="55"/>
    </row>
    <row r="145" spans="1:12" x14ac:dyDescent="0.25">
      <c r="A145" s="85"/>
      <c r="B145" s="85"/>
      <c r="C145" s="58"/>
      <c r="D145" s="55"/>
      <c r="E145" s="55"/>
      <c r="F145" s="55"/>
      <c r="G145" s="55"/>
      <c r="H145" s="55"/>
      <c r="I145" s="55"/>
      <c r="J145" s="55"/>
      <c r="K145" s="55"/>
      <c r="L145" s="55"/>
    </row>
    <row r="146" spans="1:12" x14ac:dyDescent="0.25">
      <c r="A146" s="85"/>
      <c r="B146" s="85"/>
      <c r="C146" s="58"/>
      <c r="D146" s="55"/>
      <c r="E146" s="55"/>
      <c r="F146" s="55"/>
      <c r="G146" s="55"/>
      <c r="H146" s="55"/>
      <c r="I146" s="55"/>
      <c r="J146" s="55"/>
      <c r="K146" s="55"/>
      <c r="L146" s="55"/>
    </row>
    <row r="147" spans="1:12" x14ac:dyDescent="0.25">
      <c r="A147" s="85"/>
      <c r="B147" s="85"/>
      <c r="C147" s="58"/>
      <c r="D147" s="55"/>
      <c r="E147" s="55"/>
      <c r="F147" s="55"/>
      <c r="G147" s="55"/>
      <c r="H147" s="55"/>
      <c r="I147" s="55"/>
      <c r="J147" s="55"/>
      <c r="K147" s="55"/>
      <c r="L147" s="55"/>
    </row>
    <row r="148" spans="1:12" x14ac:dyDescent="0.25">
      <c r="A148" s="85"/>
      <c r="B148" s="85"/>
      <c r="C148" s="58"/>
      <c r="D148" s="55"/>
      <c r="E148" s="55"/>
      <c r="F148" s="55"/>
      <c r="G148" s="55"/>
      <c r="H148" s="55"/>
      <c r="I148" s="55"/>
      <c r="J148" s="55"/>
      <c r="K148" s="55"/>
      <c r="L148" s="55"/>
    </row>
    <row r="149" spans="1:12" x14ac:dyDescent="0.25">
      <c r="A149" s="85"/>
      <c r="B149" s="85"/>
      <c r="C149" s="58"/>
      <c r="D149" s="55"/>
      <c r="E149" s="55"/>
      <c r="F149" s="55"/>
      <c r="G149" s="55"/>
      <c r="H149" s="55"/>
      <c r="I149" s="55"/>
      <c r="J149" s="55"/>
      <c r="K149" s="55"/>
      <c r="L149" s="55"/>
    </row>
    <row r="150" spans="1:12" x14ac:dyDescent="0.25">
      <c r="A150" s="85"/>
      <c r="B150" s="85"/>
      <c r="C150" s="58"/>
      <c r="D150" s="55"/>
      <c r="E150" s="55"/>
      <c r="F150" s="55"/>
      <c r="G150" s="55"/>
      <c r="H150" s="55"/>
      <c r="I150" s="55"/>
      <c r="J150" s="55"/>
      <c r="K150" s="55"/>
      <c r="L150" s="55"/>
    </row>
    <row r="151" spans="1:12" x14ac:dyDescent="0.25">
      <c r="A151" s="85"/>
      <c r="B151" s="85"/>
      <c r="C151" s="58"/>
      <c r="D151" s="55"/>
      <c r="E151" s="55"/>
      <c r="F151" s="55"/>
      <c r="G151" s="55"/>
      <c r="H151" s="55"/>
      <c r="I151" s="55"/>
      <c r="J151" s="55"/>
      <c r="K151" s="55"/>
      <c r="L151" s="55"/>
    </row>
    <row r="152" spans="1:12" x14ac:dyDescent="0.25">
      <c r="A152" s="85"/>
      <c r="B152" s="85"/>
      <c r="C152" s="58"/>
      <c r="D152" s="55"/>
      <c r="E152" s="55"/>
      <c r="F152" s="55"/>
      <c r="G152" s="55"/>
      <c r="H152" s="55"/>
      <c r="I152" s="55"/>
      <c r="J152" s="55"/>
      <c r="K152" s="55"/>
      <c r="L152" s="55"/>
    </row>
    <row r="153" spans="1:12" x14ac:dyDescent="0.25">
      <c r="A153" s="85"/>
      <c r="B153" s="85"/>
      <c r="C153" s="58"/>
      <c r="D153" s="55"/>
      <c r="E153" s="55"/>
      <c r="F153" s="55"/>
      <c r="G153" s="55"/>
      <c r="H153" s="55"/>
      <c r="I153" s="55"/>
      <c r="J153" s="55"/>
      <c r="K153" s="55"/>
      <c r="L153" s="55"/>
    </row>
    <row r="154" spans="1:12" x14ac:dyDescent="0.25">
      <c r="A154" s="85"/>
      <c r="B154" s="85"/>
      <c r="C154" s="58"/>
      <c r="D154" s="55"/>
      <c r="E154" s="55"/>
      <c r="F154" s="55"/>
      <c r="G154" s="55"/>
      <c r="H154" s="55"/>
      <c r="I154" s="55"/>
      <c r="J154" s="55"/>
      <c r="K154" s="55"/>
      <c r="L154" s="55"/>
    </row>
    <row r="155" spans="1:12" x14ac:dyDescent="0.25">
      <c r="A155" s="85"/>
      <c r="B155" s="85"/>
      <c r="C155" s="58"/>
      <c r="D155" s="55"/>
      <c r="E155" s="55"/>
      <c r="F155" s="55"/>
      <c r="G155" s="55"/>
      <c r="H155" s="55"/>
      <c r="I155" s="55"/>
      <c r="J155" s="55"/>
      <c r="K155" s="55"/>
      <c r="L155" s="55"/>
    </row>
    <row r="157" spans="1:12" x14ac:dyDescent="0.25">
      <c r="B157" s="39" t="s">
        <v>53</v>
      </c>
      <c r="C157" s="105" t="s">
        <v>79</v>
      </c>
      <c r="D157" s="105"/>
      <c r="E157" s="105"/>
      <c r="F157" s="22" t="s">
        <v>116</v>
      </c>
      <c r="H157" t="s">
        <v>120</v>
      </c>
    </row>
    <row r="158" spans="1:12" ht="15" customHeight="1" x14ac:dyDescent="0.25">
      <c r="C158" s="306" t="s">
        <v>117</v>
      </c>
      <c r="D158" s="306"/>
      <c r="E158" s="306"/>
      <c r="F158" s="22"/>
      <c r="G158" s="22"/>
      <c r="H158" s="22" t="s">
        <v>160</v>
      </c>
      <c r="I158" s="22"/>
      <c r="J158" s="22"/>
      <c r="K158" s="22"/>
    </row>
    <row r="159" spans="1:12" ht="15" customHeight="1" x14ac:dyDescent="0.25">
      <c r="C159" s="306" t="s">
        <v>118</v>
      </c>
      <c r="D159" s="306"/>
      <c r="E159" s="306"/>
      <c r="F159" s="22"/>
      <c r="G159" s="22"/>
      <c r="H159" s="22" t="s">
        <v>161</v>
      </c>
      <c r="I159" s="22"/>
      <c r="J159" s="22"/>
      <c r="K159" s="22"/>
    </row>
    <row r="160" spans="1:12" x14ac:dyDescent="0.25">
      <c r="B160" s="39" t="s">
        <v>58</v>
      </c>
      <c r="C160" s="22" t="s">
        <v>206</v>
      </c>
      <c r="G160" s="22"/>
    </row>
  </sheetData>
  <mergeCells count="40">
    <mergeCell ref="B10:L10"/>
    <mergeCell ref="B2:C2"/>
    <mergeCell ref="A4:L4"/>
    <mergeCell ref="A6:L6"/>
    <mergeCell ref="A7:L7"/>
    <mergeCell ref="A8:L8"/>
    <mergeCell ref="K11:L11"/>
    <mergeCell ref="A32:B32"/>
    <mergeCell ref="B34:L34"/>
    <mergeCell ref="A35:A36"/>
    <mergeCell ref="B35:B36"/>
    <mergeCell ref="C35:D35"/>
    <mergeCell ref="E35:F35"/>
    <mergeCell ref="G35:H35"/>
    <mergeCell ref="I35:J35"/>
    <mergeCell ref="K35:L35"/>
    <mergeCell ref="A11:A12"/>
    <mergeCell ref="B11:B12"/>
    <mergeCell ref="C11:D11"/>
    <mergeCell ref="E11:F11"/>
    <mergeCell ref="G11:H11"/>
    <mergeCell ref="I11:J11"/>
    <mergeCell ref="M35:N35"/>
    <mergeCell ref="A56:B56"/>
    <mergeCell ref="B58:L58"/>
    <mergeCell ref="A59:A60"/>
    <mergeCell ref="B59:B60"/>
    <mergeCell ref="C59:D59"/>
    <mergeCell ref="E59:F59"/>
    <mergeCell ref="G59:H59"/>
    <mergeCell ref="I59:J59"/>
    <mergeCell ref="K59:L59"/>
    <mergeCell ref="C158:E158"/>
    <mergeCell ref="C159:E159"/>
    <mergeCell ref="M59:N59"/>
    <mergeCell ref="A80:B80"/>
    <mergeCell ref="A104:A105"/>
    <mergeCell ref="B104:B105"/>
    <mergeCell ref="C104:D104"/>
    <mergeCell ref="A125:B125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0"/>
  <sheetViews>
    <sheetView topLeftCell="A21" workbookViewId="0">
      <selection activeCell="A21" sqref="A21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5"/>
      <c r="C2" s="315"/>
      <c r="L2" s="111" t="s">
        <v>183</v>
      </c>
    </row>
    <row r="3" spans="1:12" ht="18.75" x14ac:dyDescent="0.3">
      <c r="H3" s="74"/>
      <c r="I3" s="74"/>
      <c r="J3" s="74"/>
      <c r="L3" s="99"/>
    </row>
    <row r="4" spans="1:12" x14ac:dyDescent="0.25">
      <c r="A4" s="331"/>
      <c r="B4" s="331"/>
      <c r="C4" s="331"/>
      <c r="D4" s="331"/>
      <c r="E4" s="331"/>
      <c r="F4" s="331"/>
      <c r="G4" s="331"/>
      <c r="H4" s="331"/>
      <c r="I4" s="331"/>
      <c r="J4" s="331"/>
      <c r="K4" s="331"/>
      <c r="L4" s="331"/>
    </row>
    <row r="5" spans="1:12" x14ac:dyDescent="0.25">
      <c r="A5" s="277"/>
      <c r="B5" s="277"/>
      <c r="C5" s="277"/>
      <c r="D5" s="277"/>
      <c r="E5" s="277"/>
      <c r="F5" s="277"/>
      <c r="G5" s="277"/>
      <c r="H5" s="277"/>
      <c r="I5" s="277"/>
      <c r="J5" s="277"/>
      <c r="K5" s="277"/>
      <c r="L5" s="277"/>
    </row>
    <row r="6" spans="1:12" x14ac:dyDescent="0.25">
      <c r="A6" s="330" t="s">
        <v>1</v>
      </c>
      <c r="B6" s="330"/>
      <c r="C6" s="330"/>
      <c r="D6" s="330"/>
      <c r="E6" s="330"/>
      <c r="F6" s="330"/>
      <c r="G6" s="330"/>
      <c r="H6" s="330"/>
      <c r="I6" s="330"/>
      <c r="J6" s="330"/>
      <c r="K6" s="330"/>
      <c r="L6" s="330"/>
    </row>
    <row r="7" spans="1:12" x14ac:dyDescent="0.25">
      <c r="A7" s="331" t="s">
        <v>2</v>
      </c>
      <c r="B7" s="331"/>
      <c r="C7" s="331"/>
      <c r="D7" s="331"/>
      <c r="E7" s="331"/>
      <c r="F7" s="331"/>
      <c r="G7" s="331"/>
      <c r="H7" s="331"/>
      <c r="I7" s="331"/>
      <c r="J7" s="331"/>
      <c r="K7" s="331"/>
      <c r="L7" s="331"/>
    </row>
    <row r="8" spans="1:12" x14ac:dyDescent="0.25">
      <c r="A8" s="332" t="s">
        <v>3</v>
      </c>
      <c r="B8" s="331"/>
      <c r="C8" s="331"/>
      <c r="D8" s="331"/>
      <c r="E8" s="331"/>
      <c r="F8" s="331"/>
      <c r="G8" s="331"/>
      <c r="H8" s="331"/>
      <c r="I8" s="331"/>
      <c r="J8" s="331"/>
      <c r="K8" s="331"/>
      <c r="L8" s="331"/>
    </row>
    <row r="10" spans="1:12" ht="15.75" customHeight="1" x14ac:dyDescent="0.25">
      <c r="A10" s="105"/>
      <c r="B10" s="369" t="s">
        <v>217</v>
      </c>
      <c r="C10" s="369"/>
      <c r="D10" s="369"/>
      <c r="E10" s="369"/>
      <c r="F10" s="369"/>
      <c r="G10" s="369"/>
      <c r="H10" s="369"/>
      <c r="I10" s="369"/>
      <c r="J10" s="369"/>
      <c r="K10" s="369"/>
      <c r="L10" s="369"/>
    </row>
    <row r="11" spans="1:12" x14ac:dyDescent="0.25">
      <c r="A11" s="341" t="s">
        <v>4</v>
      </c>
      <c r="B11" s="376" t="s">
        <v>155</v>
      </c>
      <c r="C11" s="348" t="s">
        <v>84</v>
      </c>
      <c r="D11" s="348"/>
      <c r="E11" s="354" t="s">
        <v>85</v>
      </c>
      <c r="F11" s="354"/>
      <c r="G11" s="354" t="s">
        <v>86</v>
      </c>
      <c r="H11" s="354"/>
      <c r="I11" s="354" t="s">
        <v>87</v>
      </c>
      <c r="J11" s="354"/>
    </row>
    <row r="12" spans="1:12" x14ac:dyDescent="0.25">
      <c r="A12" s="341"/>
      <c r="B12" s="376"/>
      <c r="C12" s="281" t="s">
        <v>99</v>
      </c>
      <c r="D12" s="281" t="s">
        <v>90</v>
      </c>
      <c r="E12" s="281" t="s">
        <v>99</v>
      </c>
      <c r="F12" s="281" t="s">
        <v>90</v>
      </c>
      <c r="G12" s="281" t="s">
        <v>99</v>
      </c>
      <c r="H12" s="281" t="s">
        <v>90</v>
      </c>
      <c r="I12" s="281" t="s">
        <v>99</v>
      </c>
      <c r="J12" s="281" t="s">
        <v>90</v>
      </c>
    </row>
    <row r="13" spans="1:12" x14ac:dyDescent="0.25">
      <c r="A13" s="300">
        <v>1</v>
      </c>
      <c r="B13" s="82" t="s">
        <v>100</v>
      </c>
      <c r="C13" s="301">
        <v>18</v>
      </c>
      <c r="D13" s="301">
        <v>12</v>
      </c>
      <c r="E13" s="301">
        <v>19</v>
      </c>
      <c r="F13" s="301">
        <v>19</v>
      </c>
      <c r="G13" s="301">
        <v>19</v>
      </c>
      <c r="H13" s="301">
        <v>14</v>
      </c>
      <c r="I13" s="301"/>
      <c r="J13" s="301"/>
    </row>
    <row r="14" spans="1:12" x14ac:dyDescent="0.25">
      <c r="A14" s="300">
        <v>2</v>
      </c>
      <c r="B14" s="82" t="s">
        <v>101</v>
      </c>
      <c r="C14" s="301">
        <v>14</v>
      </c>
      <c r="D14" s="301">
        <v>11</v>
      </c>
      <c r="E14" s="301">
        <v>16</v>
      </c>
      <c r="F14" s="301">
        <v>9</v>
      </c>
      <c r="G14" s="301">
        <v>16</v>
      </c>
      <c r="H14" s="301">
        <v>11</v>
      </c>
      <c r="I14" s="301"/>
      <c r="J14" s="301"/>
    </row>
    <row r="15" spans="1:12" x14ac:dyDescent="0.25">
      <c r="A15" s="300">
        <v>3</v>
      </c>
      <c r="B15" s="82" t="s">
        <v>102</v>
      </c>
      <c r="C15" s="301">
        <v>75</v>
      </c>
      <c r="D15" s="301">
        <v>96</v>
      </c>
      <c r="E15" s="301">
        <v>82</v>
      </c>
      <c r="F15" s="301">
        <v>80</v>
      </c>
      <c r="G15" s="301">
        <v>82</v>
      </c>
      <c r="H15" s="301">
        <v>93</v>
      </c>
      <c r="I15" s="301"/>
      <c r="J15" s="301"/>
    </row>
    <row r="16" spans="1:12" x14ac:dyDescent="0.25">
      <c r="A16" s="300">
        <v>4</v>
      </c>
      <c r="B16" s="82" t="s">
        <v>103</v>
      </c>
      <c r="C16" s="301">
        <v>10</v>
      </c>
      <c r="D16" s="301">
        <v>8</v>
      </c>
      <c r="E16" s="301">
        <v>16</v>
      </c>
      <c r="F16" s="301">
        <v>13</v>
      </c>
      <c r="G16" s="301">
        <v>15</v>
      </c>
      <c r="H16" s="301">
        <v>9</v>
      </c>
      <c r="I16" s="301"/>
      <c r="J16" s="301"/>
    </row>
    <row r="17" spans="1:10" ht="24" x14ac:dyDescent="0.25">
      <c r="A17" s="300">
        <v>5</v>
      </c>
      <c r="B17" s="82" t="s">
        <v>189</v>
      </c>
      <c r="C17" s="301">
        <v>0</v>
      </c>
      <c r="D17" s="301">
        <v>0</v>
      </c>
      <c r="E17" s="301">
        <v>0</v>
      </c>
      <c r="F17" s="301">
        <v>0</v>
      </c>
      <c r="G17" s="301">
        <v>0</v>
      </c>
      <c r="H17" s="301">
        <v>0</v>
      </c>
      <c r="I17" s="301"/>
      <c r="J17" s="301"/>
    </row>
    <row r="18" spans="1:10" ht="36" x14ac:dyDescent="0.25">
      <c r="A18" s="300">
        <v>6</v>
      </c>
      <c r="B18" s="82" t="s">
        <v>190</v>
      </c>
      <c r="C18" s="301">
        <v>0</v>
      </c>
      <c r="D18" s="301">
        <v>1</v>
      </c>
      <c r="E18" s="301">
        <v>0</v>
      </c>
      <c r="F18" s="301">
        <v>0</v>
      </c>
      <c r="G18" s="301">
        <v>4</v>
      </c>
      <c r="H18" s="301">
        <v>1</v>
      </c>
      <c r="I18" s="301"/>
      <c r="J18" s="301"/>
    </row>
    <row r="19" spans="1:10" ht="36" x14ac:dyDescent="0.25">
      <c r="A19" s="300">
        <v>7</v>
      </c>
      <c r="B19" s="82" t="s">
        <v>191</v>
      </c>
      <c r="C19" s="301">
        <v>0</v>
      </c>
      <c r="D19" s="301">
        <v>5</v>
      </c>
      <c r="E19" s="301">
        <v>2</v>
      </c>
      <c r="F19" s="301">
        <v>3</v>
      </c>
      <c r="G19" s="301">
        <v>3</v>
      </c>
      <c r="H19" s="301">
        <v>1</v>
      </c>
      <c r="I19" s="301"/>
      <c r="J19" s="301"/>
    </row>
    <row r="20" spans="1:10" x14ac:dyDescent="0.25">
      <c r="A20" s="300">
        <v>8</v>
      </c>
      <c r="B20" s="82" t="s">
        <v>104</v>
      </c>
      <c r="C20" s="301">
        <v>400</v>
      </c>
      <c r="D20" s="301">
        <v>406</v>
      </c>
      <c r="E20" s="301">
        <v>425</v>
      </c>
      <c r="F20" s="301">
        <v>481</v>
      </c>
      <c r="G20" s="301">
        <v>425</v>
      </c>
      <c r="H20" s="301">
        <v>468</v>
      </c>
      <c r="I20" s="301"/>
      <c r="J20" s="301"/>
    </row>
    <row r="21" spans="1:10" x14ac:dyDescent="0.25">
      <c r="A21" s="300">
        <v>9</v>
      </c>
      <c r="B21" s="82" t="s">
        <v>105</v>
      </c>
      <c r="C21" s="301">
        <v>300</v>
      </c>
      <c r="D21" s="301">
        <v>393</v>
      </c>
      <c r="E21" s="301">
        <v>350</v>
      </c>
      <c r="F21" s="301">
        <v>285</v>
      </c>
      <c r="G21" s="301">
        <v>375</v>
      </c>
      <c r="H21" s="301">
        <v>332</v>
      </c>
      <c r="I21" s="301"/>
      <c r="J21" s="301"/>
    </row>
    <row r="22" spans="1:10" x14ac:dyDescent="0.25">
      <c r="A22" s="300">
        <v>10</v>
      </c>
      <c r="B22" s="82" t="s">
        <v>106</v>
      </c>
      <c r="C22" s="301">
        <v>100</v>
      </c>
      <c r="D22" s="301">
        <v>178</v>
      </c>
      <c r="E22" s="301">
        <v>150</v>
      </c>
      <c r="F22" s="301">
        <v>180</v>
      </c>
      <c r="G22" s="301">
        <v>150</v>
      </c>
      <c r="H22" s="301">
        <v>176</v>
      </c>
      <c r="I22" s="301"/>
      <c r="J22" s="301"/>
    </row>
    <row r="23" spans="1:10" x14ac:dyDescent="0.25">
      <c r="A23" s="300">
        <v>11</v>
      </c>
      <c r="B23" s="82" t="s">
        <v>107</v>
      </c>
      <c r="C23" s="301">
        <v>145</v>
      </c>
      <c r="D23" s="301">
        <v>170</v>
      </c>
      <c r="E23" s="301">
        <v>170</v>
      </c>
      <c r="F23" s="301">
        <v>157</v>
      </c>
      <c r="G23" s="301">
        <v>170</v>
      </c>
      <c r="H23" s="301">
        <v>257</v>
      </c>
      <c r="I23" s="301"/>
      <c r="J23" s="301"/>
    </row>
    <row r="24" spans="1:10" x14ac:dyDescent="0.25">
      <c r="A24" s="300">
        <v>12</v>
      </c>
      <c r="B24" s="82" t="s">
        <v>108</v>
      </c>
      <c r="C24" s="301">
        <v>900</v>
      </c>
      <c r="D24" s="301">
        <v>1331</v>
      </c>
      <c r="E24" s="301">
        <v>1075</v>
      </c>
      <c r="F24" s="301">
        <v>1385</v>
      </c>
      <c r="G24" s="301">
        <v>1075</v>
      </c>
      <c r="H24" s="301">
        <v>1092</v>
      </c>
      <c r="I24" s="301"/>
      <c r="J24" s="301"/>
    </row>
    <row r="25" spans="1:10" x14ac:dyDescent="0.25">
      <c r="A25" s="300">
        <v>13</v>
      </c>
      <c r="B25" s="82" t="s">
        <v>109</v>
      </c>
      <c r="C25" s="301">
        <v>350</v>
      </c>
      <c r="D25" s="301">
        <v>494</v>
      </c>
      <c r="E25" s="301">
        <v>450</v>
      </c>
      <c r="F25" s="301">
        <v>402</v>
      </c>
      <c r="G25" s="301">
        <v>450</v>
      </c>
      <c r="H25" s="301">
        <v>395</v>
      </c>
      <c r="I25" s="301"/>
      <c r="J25" s="301"/>
    </row>
    <row r="26" spans="1:10" x14ac:dyDescent="0.25">
      <c r="A26" s="300">
        <v>14</v>
      </c>
      <c r="B26" s="82" t="s">
        <v>110</v>
      </c>
      <c r="C26" s="301">
        <v>35</v>
      </c>
      <c r="D26" s="301">
        <v>50</v>
      </c>
      <c r="E26" s="301">
        <v>50</v>
      </c>
      <c r="F26" s="301">
        <v>48</v>
      </c>
      <c r="G26" s="301">
        <v>50</v>
      </c>
      <c r="H26" s="301">
        <v>38</v>
      </c>
      <c r="I26" s="301"/>
      <c r="J26" s="301"/>
    </row>
    <row r="27" spans="1:10" ht="24" x14ac:dyDescent="0.25">
      <c r="A27" s="300">
        <v>15</v>
      </c>
      <c r="B27" s="82" t="s">
        <v>111</v>
      </c>
      <c r="C27" s="301">
        <v>10</v>
      </c>
      <c r="D27" s="301">
        <v>22</v>
      </c>
      <c r="E27" s="301">
        <v>22</v>
      </c>
      <c r="F27" s="301">
        <v>18</v>
      </c>
      <c r="G27" s="301">
        <v>23</v>
      </c>
      <c r="H27" s="301">
        <v>22</v>
      </c>
      <c r="I27" s="301"/>
      <c r="J27" s="301"/>
    </row>
    <row r="28" spans="1:10" x14ac:dyDescent="0.25">
      <c r="A28" s="300">
        <v>16</v>
      </c>
      <c r="B28" s="83" t="s">
        <v>112</v>
      </c>
      <c r="C28" s="301">
        <v>75</v>
      </c>
      <c r="D28" s="301">
        <v>117</v>
      </c>
      <c r="E28" s="301">
        <v>105</v>
      </c>
      <c r="F28" s="301">
        <v>94</v>
      </c>
      <c r="G28" s="301">
        <v>105</v>
      </c>
      <c r="H28" s="301">
        <v>81</v>
      </c>
      <c r="I28" s="301"/>
      <c r="J28" s="301"/>
    </row>
    <row r="29" spans="1:10" x14ac:dyDescent="0.25">
      <c r="A29" s="300">
        <v>17</v>
      </c>
      <c r="B29" s="83" t="s">
        <v>113</v>
      </c>
      <c r="C29" s="301">
        <v>4</v>
      </c>
      <c r="D29" s="301">
        <v>6</v>
      </c>
      <c r="E29" s="301">
        <v>6</v>
      </c>
      <c r="F29" s="301">
        <v>3</v>
      </c>
      <c r="G29" s="301">
        <v>6</v>
      </c>
      <c r="H29" s="301">
        <v>5</v>
      </c>
      <c r="I29" s="301"/>
      <c r="J29" s="301"/>
    </row>
    <row r="30" spans="1:10" x14ac:dyDescent="0.25">
      <c r="A30" s="300">
        <v>18</v>
      </c>
      <c r="B30" s="83" t="s">
        <v>114</v>
      </c>
      <c r="C30" s="301">
        <v>58</v>
      </c>
      <c r="D30" s="301">
        <v>94</v>
      </c>
      <c r="E30" s="301">
        <v>67</v>
      </c>
      <c r="F30" s="301">
        <v>76</v>
      </c>
      <c r="G30" s="301">
        <v>67</v>
      </c>
      <c r="H30" s="301">
        <v>74</v>
      </c>
      <c r="I30" s="301"/>
      <c r="J30" s="301"/>
    </row>
    <row r="31" spans="1:10" x14ac:dyDescent="0.25">
      <c r="A31" s="300">
        <v>19</v>
      </c>
      <c r="B31" s="83" t="s">
        <v>156</v>
      </c>
      <c r="C31" s="301">
        <v>5</v>
      </c>
      <c r="D31" s="301">
        <v>16</v>
      </c>
      <c r="E31" s="301">
        <v>11</v>
      </c>
      <c r="F31" s="301">
        <v>15</v>
      </c>
      <c r="G31" s="301">
        <v>11</v>
      </c>
      <c r="H31" s="301">
        <v>15</v>
      </c>
      <c r="I31" s="301"/>
      <c r="J31" s="301"/>
    </row>
    <row r="32" spans="1:10" x14ac:dyDescent="0.25">
      <c r="A32" s="375" t="s">
        <v>157</v>
      </c>
      <c r="B32" s="375"/>
      <c r="C32" s="302">
        <f t="shared" ref="C32:H32" si="0">SUM(C13:C31)</f>
        <v>2499</v>
      </c>
      <c r="D32" s="302">
        <f t="shared" si="0"/>
        <v>3410</v>
      </c>
      <c r="E32" s="302">
        <f>SUM(E13:E31)</f>
        <v>3016</v>
      </c>
      <c r="F32" s="302">
        <f t="shared" si="0"/>
        <v>3268</v>
      </c>
      <c r="G32" s="302">
        <f>SUM(G13:G31)</f>
        <v>3046</v>
      </c>
      <c r="H32" s="302">
        <f t="shared" si="0"/>
        <v>3084</v>
      </c>
      <c r="I32" s="302">
        <f>SUM(I13:I31)</f>
        <v>0</v>
      </c>
      <c r="J32" s="302">
        <f>SUM(J13:J31)</f>
        <v>0</v>
      </c>
    </row>
    <row r="33" spans="1:12" x14ac:dyDescent="0.25">
      <c r="A33" s="112"/>
      <c r="B33" s="71"/>
      <c r="C33" s="58"/>
      <c r="D33" s="55"/>
      <c r="E33" s="55"/>
      <c r="F33" s="55"/>
      <c r="G33" s="55"/>
      <c r="H33" s="55"/>
      <c r="I33" s="55"/>
      <c r="J33" s="55"/>
      <c r="K33" s="55"/>
      <c r="L33" s="55"/>
    </row>
    <row r="34" spans="1:12" ht="15.75" hidden="1" customHeight="1" x14ac:dyDescent="0.25">
      <c r="A34" s="105"/>
      <c r="B34" s="369" t="s">
        <v>217</v>
      </c>
      <c r="C34" s="369"/>
      <c r="D34" s="369"/>
      <c r="E34" s="369"/>
      <c r="F34" s="369"/>
      <c r="G34" s="369"/>
      <c r="H34" s="369"/>
      <c r="I34" s="369"/>
      <c r="J34" s="369"/>
      <c r="K34" s="369"/>
      <c r="L34" s="369"/>
    </row>
    <row r="35" spans="1:12" hidden="1" x14ac:dyDescent="0.25">
      <c r="A35" s="341" t="s">
        <v>4</v>
      </c>
      <c r="B35" s="376" t="s">
        <v>155</v>
      </c>
      <c r="C35" s="348" t="s">
        <v>93</v>
      </c>
      <c r="D35" s="348"/>
      <c r="E35" s="354" t="s">
        <v>94</v>
      </c>
      <c r="F35" s="354"/>
      <c r="G35" s="354" t="s">
        <v>63</v>
      </c>
      <c r="H35" s="354"/>
      <c r="I35" s="354" t="s">
        <v>64</v>
      </c>
      <c r="J35" s="354"/>
    </row>
    <row r="36" spans="1:12" hidden="1" x14ac:dyDescent="0.25">
      <c r="A36" s="341"/>
      <c r="B36" s="376"/>
      <c r="C36" s="281" t="s">
        <v>99</v>
      </c>
      <c r="D36" s="281" t="s">
        <v>90</v>
      </c>
      <c r="E36" s="281" t="s">
        <v>99</v>
      </c>
      <c r="F36" s="281" t="s">
        <v>90</v>
      </c>
      <c r="G36" s="281" t="s">
        <v>99</v>
      </c>
      <c r="H36" s="281" t="s">
        <v>90</v>
      </c>
      <c r="I36" s="281" t="s">
        <v>99</v>
      </c>
      <c r="J36" s="281" t="s">
        <v>90</v>
      </c>
    </row>
    <row r="37" spans="1:12" hidden="1" x14ac:dyDescent="0.25">
      <c r="A37" s="300">
        <v>1</v>
      </c>
      <c r="B37" s="82" t="s">
        <v>100</v>
      </c>
      <c r="C37" s="301"/>
      <c r="D37" s="301"/>
      <c r="E37" s="301"/>
      <c r="F37" s="301"/>
      <c r="G37" s="301"/>
      <c r="H37" s="301"/>
      <c r="I37" s="301"/>
      <c r="J37" s="301"/>
    </row>
    <row r="38" spans="1:12" hidden="1" x14ac:dyDescent="0.25">
      <c r="A38" s="300">
        <v>2</v>
      </c>
      <c r="B38" s="82" t="s">
        <v>101</v>
      </c>
      <c r="C38" s="301"/>
      <c r="D38" s="301"/>
      <c r="E38" s="301"/>
      <c r="F38" s="301"/>
      <c r="G38" s="301"/>
      <c r="H38" s="301"/>
      <c r="I38" s="301"/>
      <c r="J38" s="301"/>
    </row>
    <row r="39" spans="1:12" hidden="1" x14ac:dyDescent="0.25">
      <c r="A39" s="300">
        <v>3</v>
      </c>
      <c r="B39" s="82" t="s">
        <v>102</v>
      </c>
      <c r="C39" s="301"/>
      <c r="D39" s="301"/>
      <c r="E39" s="301"/>
      <c r="F39" s="301"/>
      <c r="G39" s="301"/>
      <c r="H39" s="301"/>
      <c r="I39" s="301"/>
      <c r="J39" s="301"/>
    </row>
    <row r="40" spans="1:12" hidden="1" x14ac:dyDescent="0.25">
      <c r="A40" s="300">
        <v>4</v>
      </c>
      <c r="B40" s="82" t="s">
        <v>103</v>
      </c>
      <c r="C40" s="301"/>
      <c r="D40" s="301"/>
      <c r="E40" s="301"/>
      <c r="F40" s="301"/>
      <c r="G40" s="301"/>
      <c r="H40" s="301"/>
      <c r="I40" s="301"/>
      <c r="J40" s="301"/>
    </row>
    <row r="41" spans="1:12" ht="24" hidden="1" x14ac:dyDescent="0.25">
      <c r="A41" s="300">
        <v>5</v>
      </c>
      <c r="B41" s="82" t="s">
        <v>189</v>
      </c>
      <c r="C41" s="301"/>
      <c r="D41" s="301"/>
      <c r="E41" s="301"/>
      <c r="F41" s="301"/>
      <c r="G41" s="301"/>
      <c r="H41" s="301"/>
      <c r="I41" s="301"/>
      <c r="J41" s="301"/>
    </row>
    <row r="42" spans="1:12" ht="36" hidden="1" x14ac:dyDescent="0.25">
      <c r="A42" s="300">
        <v>6</v>
      </c>
      <c r="B42" s="82" t="s">
        <v>190</v>
      </c>
      <c r="C42" s="301"/>
      <c r="D42" s="301"/>
      <c r="E42" s="301"/>
      <c r="F42" s="301"/>
      <c r="G42" s="301"/>
      <c r="H42" s="301"/>
      <c r="I42" s="301"/>
      <c r="J42" s="301"/>
    </row>
    <row r="43" spans="1:12" ht="36" hidden="1" x14ac:dyDescent="0.25">
      <c r="A43" s="300">
        <v>7</v>
      </c>
      <c r="B43" s="82" t="s">
        <v>191</v>
      </c>
      <c r="C43" s="301"/>
      <c r="D43" s="301"/>
      <c r="E43" s="301"/>
      <c r="F43" s="301"/>
      <c r="G43" s="301"/>
      <c r="H43" s="301"/>
      <c r="I43" s="301"/>
      <c r="J43" s="301"/>
    </row>
    <row r="44" spans="1:12" hidden="1" x14ac:dyDescent="0.25">
      <c r="A44" s="300">
        <v>8</v>
      </c>
      <c r="B44" s="82" t="s">
        <v>104</v>
      </c>
      <c r="C44" s="301"/>
      <c r="D44" s="301"/>
      <c r="E44" s="301"/>
      <c r="F44" s="301"/>
      <c r="G44" s="301"/>
      <c r="H44" s="301"/>
      <c r="I44" s="301"/>
      <c r="J44" s="301"/>
    </row>
    <row r="45" spans="1:12" hidden="1" x14ac:dyDescent="0.25">
      <c r="A45" s="300">
        <v>9</v>
      </c>
      <c r="B45" s="82" t="s">
        <v>105</v>
      </c>
      <c r="C45" s="301"/>
      <c r="D45" s="301"/>
      <c r="E45" s="301"/>
      <c r="F45" s="301"/>
      <c r="G45" s="301"/>
      <c r="H45" s="301"/>
      <c r="I45" s="301"/>
      <c r="J45" s="301"/>
    </row>
    <row r="46" spans="1:12" hidden="1" x14ac:dyDescent="0.25">
      <c r="A46" s="300">
        <v>10</v>
      </c>
      <c r="B46" s="82" t="s">
        <v>106</v>
      </c>
      <c r="C46" s="301"/>
      <c r="D46" s="301"/>
      <c r="E46" s="301"/>
      <c r="F46" s="301"/>
      <c r="G46" s="301"/>
      <c r="H46" s="301"/>
      <c r="I46" s="301"/>
      <c r="J46" s="301"/>
    </row>
    <row r="47" spans="1:12" hidden="1" x14ac:dyDescent="0.25">
      <c r="A47" s="300">
        <v>11</v>
      </c>
      <c r="B47" s="82" t="s">
        <v>107</v>
      </c>
      <c r="C47" s="301"/>
      <c r="D47" s="301"/>
      <c r="E47" s="301"/>
      <c r="F47" s="301"/>
      <c r="G47" s="301"/>
      <c r="H47" s="301"/>
      <c r="I47" s="301"/>
      <c r="J47" s="301"/>
    </row>
    <row r="48" spans="1:12" hidden="1" x14ac:dyDescent="0.25">
      <c r="A48" s="300">
        <v>12</v>
      </c>
      <c r="B48" s="82" t="s">
        <v>108</v>
      </c>
      <c r="C48" s="301"/>
      <c r="D48" s="301"/>
      <c r="E48" s="301"/>
      <c r="F48" s="301"/>
      <c r="G48" s="301"/>
      <c r="H48" s="301"/>
      <c r="I48" s="301"/>
      <c r="J48" s="301"/>
    </row>
    <row r="49" spans="1:12" hidden="1" x14ac:dyDescent="0.25">
      <c r="A49" s="300">
        <v>13</v>
      </c>
      <c r="B49" s="82" t="s">
        <v>109</v>
      </c>
      <c r="C49" s="301"/>
      <c r="D49" s="301"/>
      <c r="E49" s="301"/>
      <c r="F49" s="301"/>
      <c r="G49" s="301"/>
      <c r="H49" s="301"/>
      <c r="I49" s="301"/>
      <c r="J49" s="301"/>
    </row>
    <row r="50" spans="1:12" hidden="1" x14ac:dyDescent="0.25">
      <c r="A50" s="300">
        <v>14</v>
      </c>
      <c r="B50" s="82" t="s">
        <v>110</v>
      </c>
      <c r="C50" s="301"/>
      <c r="D50" s="301"/>
      <c r="E50" s="301"/>
      <c r="F50" s="301"/>
      <c r="G50" s="301"/>
      <c r="H50" s="301"/>
      <c r="I50" s="301"/>
      <c r="J50" s="301"/>
    </row>
    <row r="51" spans="1:12" ht="24" hidden="1" x14ac:dyDescent="0.25">
      <c r="A51" s="300">
        <v>15</v>
      </c>
      <c r="B51" s="82" t="s">
        <v>111</v>
      </c>
      <c r="C51" s="301"/>
      <c r="D51" s="301"/>
      <c r="E51" s="301"/>
      <c r="F51" s="301"/>
      <c r="G51" s="301"/>
      <c r="H51" s="301"/>
      <c r="I51" s="301"/>
      <c r="J51" s="301"/>
    </row>
    <row r="52" spans="1:12" hidden="1" x14ac:dyDescent="0.25">
      <c r="A52" s="300">
        <v>16</v>
      </c>
      <c r="B52" s="83" t="s">
        <v>112</v>
      </c>
      <c r="C52" s="301"/>
      <c r="D52" s="301"/>
      <c r="E52" s="301"/>
      <c r="F52" s="301"/>
      <c r="G52" s="301"/>
      <c r="H52" s="301"/>
      <c r="I52" s="301"/>
      <c r="J52" s="301"/>
    </row>
    <row r="53" spans="1:12" hidden="1" x14ac:dyDescent="0.25">
      <c r="A53" s="300">
        <v>17</v>
      </c>
      <c r="B53" s="83" t="s">
        <v>113</v>
      </c>
      <c r="C53" s="301"/>
      <c r="D53" s="301"/>
      <c r="E53" s="301"/>
      <c r="F53" s="301"/>
      <c r="G53" s="301"/>
      <c r="H53" s="301"/>
      <c r="I53" s="301"/>
      <c r="J53" s="301"/>
    </row>
    <row r="54" spans="1:12" hidden="1" x14ac:dyDescent="0.25">
      <c r="A54" s="300">
        <v>18</v>
      </c>
      <c r="B54" s="83" t="s">
        <v>114</v>
      </c>
      <c r="C54" s="301"/>
      <c r="D54" s="301"/>
      <c r="E54" s="301"/>
      <c r="F54" s="301"/>
      <c r="G54" s="301"/>
      <c r="H54" s="301"/>
      <c r="I54" s="301"/>
      <c r="J54" s="301"/>
    </row>
    <row r="55" spans="1:12" hidden="1" x14ac:dyDescent="0.25">
      <c r="A55" s="300">
        <v>19</v>
      </c>
      <c r="B55" s="83" t="s">
        <v>156</v>
      </c>
      <c r="C55" s="301"/>
      <c r="D55" s="301"/>
      <c r="E55" s="301"/>
      <c r="F55" s="301"/>
      <c r="G55" s="301"/>
      <c r="H55" s="301"/>
      <c r="I55" s="301"/>
      <c r="J55" s="301"/>
    </row>
    <row r="56" spans="1:12" hidden="1" x14ac:dyDescent="0.25">
      <c r="A56" s="375" t="s">
        <v>157</v>
      </c>
      <c r="B56" s="375"/>
      <c r="C56" s="302">
        <f t="shared" ref="C56:J56" si="1">SUM(C37:C55)</f>
        <v>0</v>
      </c>
      <c r="D56" s="302">
        <f t="shared" si="1"/>
        <v>0</v>
      </c>
      <c r="E56" s="302">
        <f>SUM(E37:E55)</f>
        <v>0</v>
      </c>
      <c r="F56" s="302">
        <f t="shared" si="1"/>
        <v>0</v>
      </c>
      <c r="G56" s="302">
        <f>SUM(G37:G55)</f>
        <v>0</v>
      </c>
      <c r="H56" s="302">
        <f t="shared" si="1"/>
        <v>0</v>
      </c>
      <c r="I56" s="302">
        <f>SUM(I37:I55)</f>
        <v>0</v>
      </c>
      <c r="J56" s="302">
        <f t="shared" si="1"/>
        <v>0</v>
      </c>
    </row>
    <row r="57" spans="1:12" hidden="1" x14ac:dyDescent="0.25">
      <c r="A57" s="85"/>
      <c r="B57" s="85"/>
      <c r="C57" s="58"/>
      <c r="D57" s="55"/>
      <c r="E57" s="55"/>
      <c r="F57" s="55"/>
      <c r="G57" s="55"/>
      <c r="H57" s="55"/>
      <c r="I57" s="55"/>
      <c r="J57" s="55"/>
      <c r="K57" s="55"/>
      <c r="L57" s="55"/>
    </row>
    <row r="58" spans="1:12" ht="15.75" hidden="1" customHeight="1" x14ac:dyDescent="0.25">
      <c r="A58" s="105"/>
      <c r="B58" s="369" t="s">
        <v>218</v>
      </c>
      <c r="C58" s="369"/>
      <c r="D58" s="369"/>
      <c r="E58" s="369"/>
      <c r="F58" s="369"/>
      <c r="G58" s="369"/>
      <c r="H58" s="369"/>
      <c r="I58" s="369"/>
      <c r="J58" s="369"/>
      <c r="K58" s="369"/>
      <c r="L58" s="369"/>
    </row>
    <row r="59" spans="1:12" hidden="1" x14ac:dyDescent="0.25">
      <c r="A59" s="341" t="s">
        <v>4</v>
      </c>
      <c r="B59" s="376" t="s">
        <v>155</v>
      </c>
      <c r="C59" s="348" t="s">
        <v>65</v>
      </c>
      <c r="D59" s="348"/>
      <c r="E59" s="354" t="s">
        <v>95</v>
      </c>
      <c r="F59" s="354"/>
      <c r="G59" s="354" t="s">
        <v>96</v>
      </c>
      <c r="H59" s="354"/>
      <c r="I59" s="354" t="s">
        <v>97</v>
      </c>
      <c r="J59" s="354"/>
      <c r="K59" s="377" t="s">
        <v>184</v>
      </c>
      <c r="L59" s="377"/>
    </row>
    <row r="60" spans="1:12" hidden="1" x14ac:dyDescent="0.25">
      <c r="A60" s="341"/>
      <c r="B60" s="376"/>
      <c r="C60" s="281" t="s">
        <v>99</v>
      </c>
      <c r="D60" s="281" t="s">
        <v>90</v>
      </c>
      <c r="E60" s="281" t="s">
        <v>99</v>
      </c>
      <c r="F60" s="281" t="s">
        <v>90</v>
      </c>
      <c r="G60" s="281" t="s">
        <v>99</v>
      </c>
      <c r="H60" s="281" t="s">
        <v>90</v>
      </c>
      <c r="I60" s="281" t="s">
        <v>99</v>
      </c>
      <c r="J60" s="281" t="s">
        <v>90</v>
      </c>
      <c r="K60" s="281" t="s">
        <v>99</v>
      </c>
      <c r="L60" s="281" t="s">
        <v>90</v>
      </c>
    </row>
    <row r="61" spans="1:12" hidden="1" x14ac:dyDescent="0.25">
      <c r="A61" s="300">
        <v>1</v>
      </c>
      <c r="B61" s="82" t="s">
        <v>100</v>
      </c>
      <c r="C61" s="301"/>
      <c r="D61" s="301"/>
      <c r="E61" s="301"/>
      <c r="F61" s="301"/>
      <c r="G61" s="301"/>
      <c r="H61" s="301"/>
      <c r="I61" s="301"/>
      <c r="J61" s="301"/>
      <c r="K61" s="301">
        <f>+I61+G61+E61+C61+I37+G37+E37+C37+I13+G13+E13+C13</f>
        <v>56</v>
      </c>
      <c r="L61" s="301">
        <f>+J61+H61+F61+D61+J37+H37+F37+D37+J13+H13+F13+D13</f>
        <v>45</v>
      </c>
    </row>
    <row r="62" spans="1:12" hidden="1" x14ac:dyDescent="0.25">
      <c r="A62" s="300">
        <v>2</v>
      </c>
      <c r="B62" s="82" t="s">
        <v>101</v>
      </c>
      <c r="C62" s="301"/>
      <c r="D62" s="301"/>
      <c r="E62" s="301"/>
      <c r="F62" s="301"/>
      <c r="G62" s="301"/>
      <c r="H62" s="301"/>
      <c r="I62" s="301"/>
      <c r="J62" s="301"/>
      <c r="K62" s="301">
        <f>+I62+G62+E62+C62+I38+G38+E38+C38+I14+G14+E14+C14</f>
        <v>46</v>
      </c>
      <c r="L62" s="301">
        <f t="shared" ref="L62:L79" si="2">+J62+H62+F62+D62+J38+H38+F38+D38+J14+H14+F14+D14</f>
        <v>31</v>
      </c>
    </row>
    <row r="63" spans="1:12" hidden="1" x14ac:dyDescent="0.25">
      <c r="A63" s="300">
        <v>3</v>
      </c>
      <c r="B63" s="82" t="s">
        <v>102</v>
      </c>
      <c r="C63" s="301"/>
      <c r="D63" s="301"/>
      <c r="E63" s="301"/>
      <c r="F63" s="301"/>
      <c r="G63" s="301"/>
      <c r="H63" s="301"/>
      <c r="I63" s="301"/>
      <c r="J63" s="301"/>
      <c r="K63" s="301">
        <f t="shared" ref="K63:K79" si="3">+I63+G63+E63+C63+I39+G39+E39+C39+I15+G15+E15+C15</f>
        <v>239</v>
      </c>
      <c r="L63" s="301">
        <f t="shared" si="2"/>
        <v>269</v>
      </c>
    </row>
    <row r="64" spans="1:12" hidden="1" x14ac:dyDescent="0.25">
      <c r="A64" s="300">
        <v>4</v>
      </c>
      <c r="B64" s="82" t="s">
        <v>103</v>
      </c>
      <c r="C64" s="301"/>
      <c r="D64" s="301"/>
      <c r="E64" s="301"/>
      <c r="F64" s="301"/>
      <c r="G64" s="301"/>
      <c r="H64" s="301"/>
      <c r="I64" s="301"/>
      <c r="J64" s="301"/>
      <c r="K64" s="301">
        <f t="shared" si="3"/>
        <v>41</v>
      </c>
      <c r="L64" s="301">
        <f t="shared" si="2"/>
        <v>30</v>
      </c>
    </row>
    <row r="65" spans="1:12" ht="24" hidden="1" x14ac:dyDescent="0.25">
      <c r="A65" s="300">
        <v>5</v>
      </c>
      <c r="B65" s="82" t="s">
        <v>189</v>
      </c>
      <c r="C65" s="301"/>
      <c r="D65" s="301"/>
      <c r="E65" s="301"/>
      <c r="F65" s="301"/>
      <c r="G65" s="301"/>
      <c r="H65" s="301"/>
      <c r="I65" s="301"/>
      <c r="J65" s="301"/>
      <c r="K65" s="301">
        <f t="shared" si="3"/>
        <v>0</v>
      </c>
      <c r="L65" s="301">
        <f t="shared" si="2"/>
        <v>0</v>
      </c>
    </row>
    <row r="66" spans="1:12" ht="36" hidden="1" x14ac:dyDescent="0.25">
      <c r="A66" s="300">
        <v>6</v>
      </c>
      <c r="B66" s="82" t="s">
        <v>190</v>
      </c>
      <c r="C66" s="301"/>
      <c r="D66" s="301"/>
      <c r="E66" s="301"/>
      <c r="F66" s="301"/>
      <c r="G66" s="301"/>
      <c r="H66" s="301"/>
      <c r="I66" s="301"/>
      <c r="J66" s="301"/>
      <c r="K66" s="301">
        <f t="shared" si="3"/>
        <v>4</v>
      </c>
      <c r="L66" s="301">
        <f t="shared" si="2"/>
        <v>2</v>
      </c>
    </row>
    <row r="67" spans="1:12" ht="36" hidden="1" x14ac:dyDescent="0.25">
      <c r="A67" s="300">
        <v>7</v>
      </c>
      <c r="B67" s="82" t="s">
        <v>191</v>
      </c>
      <c r="C67" s="301"/>
      <c r="D67" s="301"/>
      <c r="E67" s="301"/>
      <c r="F67" s="301"/>
      <c r="G67" s="301"/>
      <c r="H67" s="301"/>
      <c r="I67" s="301"/>
      <c r="J67" s="301"/>
      <c r="K67" s="301">
        <f t="shared" si="3"/>
        <v>5</v>
      </c>
      <c r="L67" s="301">
        <f t="shared" si="2"/>
        <v>9</v>
      </c>
    </row>
    <row r="68" spans="1:12" hidden="1" x14ac:dyDescent="0.25">
      <c r="A68" s="300">
        <v>8</v>
      </c>
      <c r="B68" s="82" t="s">
        <v>104</v>
      </c>
      <c r="C68" s="301"/>
      <c r="D68" s="301"/>
      <c r="E68" s="301"/>
      <c r="F68" s="301"/>
      <c r="G68" s="301"/>
      <c r="H68" s="301"/>
      <c r="I68" s="301"/>
      <c r="J68" s="301"/>
      <c r="K68" s="301">
        <f t="shared" si="3"/>
        <v>1250</v>
      </c>
      <c r="L68" s="301">
        <f t="shared" si="2"/>
        <v>1355</v>
      </c>
    </row>
    <row r="69" spans="1:12" hidden="1" x14ac:dyDescent="0.25">
      <c r="A69" s="300">
        <v>9</v>
      </c>
      <c r="B69" s="82" t="s">
        <v>105</v>
      </c>
      <c r="C69" s="301"/>
      <c r="D69" s="301"/>
      <c r="E69" s="301"/>
      <c r="F69" s="301"/>
      <c r="G69" s="301"/>
      <c r="H69" s="301"/>
      <c r="I69" s="301"/>
      <c r="J69" s="301"/>
      <c r="K69" s="301">
        <f t="shared" si="3"/>
        <v>1025</v>
      </c>
      <c r="L69" s="301">
        <f t="shared" si="2"/>
        <v>1010</v>
      </c>
    </row>
    <row r="70" spans="1:12" hidden="1" x14ac:dyDescent="0.25">
      <c r="A70" s="300">
        <v>10</v>
      </c>
      <c r="B70" s="82" t="s">
        <v>106</v>
      </c>
      <c r="C70" s="301"/>
      <c r="D70" s="301"/>
      <c r="E70" s="301"/>
      <c r="F70" s="301"/>
      <c r="G70" s="301"/>
      <c r="H70" s="301"/>
      <c r="I70" s="301"/>
      <c r="J70" s="301"/>
      <c r="K70" s="301">
        <f t="shared" si="3"/>
        <v>400</v>
      </c>
      <c r="L70" s="301">
        <f t="shared" si="2"/>
        <v>534</v>
      </c>
    </row>
    <row r="71" spans="1:12" hidden="1" x14ac:dyDescent="0.25">
      <c r="A71" s="300">
        <v>11</v>
      </c>
      <c r="B71" s="82" t="s">
        <v>107</v>
      </c>
      <c r="C71" s="301"/>
      <c r="D71" s="301"/>
      <c r="E71" s="301"/>
      <c r="F71" s="301"/>
      <c r="G71" s="301"/>
      <c r="H71" s="301"/>
      <c r="I71" s="301"/>
      <c r="J71" s="301"/>
      <c r="K71" s="301">
        <f t="shared" si="3"/>
        <v>485</v>
      </c>
      <c r="L71" s="301">
        <f t="shared" si="2"/>
        <v>584</v>
      </c>
    </row>
    <row r="72" spans="1:12" hidden="1" x14ac:dyDescent="0.25">
      <c r="A72" s="300">
        <v>12</v>
      </c>
      <c r="B72" s="82" t="s">
        <v>108</v>
      </c>
      <c r="C72" s="301"/>
      <c r="D72" s="301"/>
      <c r="E72" s="301"/>
      <c r="F72" s="301"/>
      <c r="G72" s="301"/>
      <c r="H72" s="301"/>
      <c r="I72" s="301"/>
      <c r="J72" s="301"/>
      <c r="K72" s="301">
        <f t="shared" si="3"/>
        <v>3050</v>
      </c>
      <c r="L72" s="301">
        <f t="shared" si="2"/>
        <v>3808</v>
      </c>
    </row>
    <row r="73" spans="1:12" hidden="1" x14ac:dyDescent="0.25">
      <c r="A73" s="300">
        <v>13</v>
      </c>
      <c r="B73" s="82" t="s">
        <v>109</v>
      </c>
      <c r="C73" s="301"/>
      <c r="D73" s="301"/>
      <c r="E73" s="301"/>
      <c r="F73" s="301"/>
      <c r="G73" s="301"/>
      <c r="H73" s="301"/>
      <c r="I73" s="301"/>
      <c r="J73" s="301"/>
      <c r="K73" s="301">
        <f t="shared" si="3"/>
        <v>1250</v>
      </c>
      <c r="L73" s="301">
        <f t="shared" si="2"/>
        <v>1291</v>
      </c>
    </row>
    <row r="74" spans="1:12" hidden="1" x14ac:dyDescent="0.25">
      <c r="A74" s="300">
        <v>14</v>
      </c>
      <c r="B74" s="82" t="s">
        <v>110</v>
      </c>
      <c r="C74" s="301"/>
      <c r="D74" s="301"/>
      <c r="E74" s="301"/>
      <c r="F74" s="301"/>
      <c r="G74" s="301"/>
      <c r="H74" s="301"/>
      <c r="I74" s="301"/>
      <c r="J74" s="301"/>
      <c r="K74" s="301">
        <f t="shared" si="3"/>
        <v>135</v>
      </c>
      <c r="L74" s="301">
        <f t="shared" si="2"/>
        <v>136</v>
      </c>
    </row>
    <row r="75" spans="1:12" ht="24" hidden="1" x14ac:dyDescent="0.25">
      <c r="A75" s="300">
        <v>15</v>
      </c>
      <c r="B75" s="82" t="s">
        <v>111</v>
      </c>
      <c r="C75" s="301"/>
      <c r="D75" s="301"/>
      <c r="E75" s="301"/>
      <c r="F75" s="301"/>
      <c r="G75" s="301"/>
      <c r="H75" s="301"/>
      <c r="I75" s="301"/>
      <c r="J75" s="301"/>
      <c r="K75" s="301">
        <f t="shared" si="3"/>
        <v>55</v>
      </c>
      <c r="L75" s="301">
        <f t="shared" si="2"/>
        <v>62</v>
      </c>
    </row>
    <row r="76" spans="1:12" hidden="1" x14ac:dyDescent="0.25">
      <c r="A76" s="300">
        <v>16</v>
      </c>
      <c r="B76" s="83" t="s">
        <v>112</v>
      </c>
      <c r="C76" s="301"/>
      <c r="D76" s="301"/>
      <c r="E76" s="301"/>
      <c r="F76" s="301"/>
      <c r="G76" s="301"/>
      <c r="H76" s="301"/>
      <c r="I76" s="301"/>
      <c r="J76" s="301"/>
      <c r="K76" s="301">
        <f t="shared" si="3"/>
        <v>285</v>
      </c>
      <c r="L76" s="301">
        <f t="shared" si="2"/>
        <v>292</v>
      </c>
    </row>
    <row r="77" spans="1:12" hidden="1" x14ac:dyDescent="0.25">
      <c r="A77" s="300">
        <v>17</v>
      </c>
      <c r="B77" s="83" t="s">
        <v>113</v>
      </c>
      <c r="C77" s="301"/>
      <c r="D77" s="301"/>
      <c r="E77" s="301"/>
      <c r="F77" s="301"/>
      <c r="G77" s="301"/>
      <c r="H77" s="301"/>
      <c r="I77" s="301"/>
      <c r="J77" s="301"/>
      <c r="K77" s="301">
        <f t="shared" si="3"/>
        <v>16</v>
      </c>
      <c r="L77" s="301">
        <f t="shared" si="2"/>
        <v>14</v>
      </c>
    </row>
    <row r="78" spans="1:12" hidden="1" x14ac:dyDescent="0.25">
      <c r="A78" s="300">
        <v>18</v>
      </c>
      <c r="B78" s="83" t="s">
        <v>114</v>
      </c>
      <c r="C78" s="301"/>
      <c r="D78" s="301"/>
      <c r="E78" s="301"/>
      <c r="F78" s="301"/>
      <c r="G78" s="301"/>
      <c r="H78" s="301"/>
      <c r="I78" s="301"/>
      <c r="J78" s="301"/>
      <c r="K78" s="301">
        <f t="shared" si="3"/>
        <v>192</v>
      </c>
      <c r="L78" s="301">
        <f t="shared" si="2"/>
        <v>244</v>
      </c>
    </row>
    <row r="79" spans="1:12" hidden="1" x14ac:dyDescent="0.25">
      <c r="A79" s="300">
        <v>19</v>
      </c>
      <c r="B79" s="83" t="s">
        <v>156</v>
      </c>
      <c r="C79" s="301"/>
      <c r="D79" s="301"/>
      <c r="E79" s="301"/>
      <c r="F79" s="301"/>
      <c r="G79" s="301"/>
      <c r="H79" s="301"/>
      <c r="I79" s="301"/>
      <c r="J79" s="301"/>
      <c r="K79" s="301">
        <f t="shared" si="3"/>
        <v>27</v>
      </c>
      <c r="L79" s="301">
        <f t="shared" si="2"/>
        <v>46</v>
      </c>
    </row>
    <row r="80" spans="1:12" hidden="1" x14ac:dyDescent="0.25">
      <c r="A80" s="375" t="s">
        <v>115</v>
      </c>
      <c r="B80" s="375"/>
      <c r="C80" s="302">
        <f t="shared" ref="C80:L80" si="4">SUM(C61:C79)</f>
        <v>0</v>
      </c>
      <c r="D80" s="302">
        <f t="shared" si="4"/>
        <v>0</v>
      </c>
      <c r="E80" s="302">
        <f>SUM(E61:E79)</f>
        <v>0</v>
      </c>
      <c r="F80" s="302">
        <f t="shared" si="4"/>
        <v>0</v>
      </c>
      <c r="G80" s="302">
        <f>SUM(G61:G79)</f>
        <v>0</v>
      </c>
      <c r="H80" s="302">
        <f t="shared" si="4"/>
        <v>0</v>
      </c>
      <c r="I80" s="302">
        <f t="shared" si="4"/>
        <v>0</v>
      </c>
      <c r="J80" s="302">
        <f t="shared" si="4"/>
        <v>0</v>
      </c>
      <c r="K80" s="302">
        <f t="shared" si="4"/>
        <v>8561</v>
      </c>
      <c r="L80" s="302">
        <f t="shared" si="4"/>
        <v>9762</v>
      </c>
    </row>
    <row r="81" spans="1:12" hidden="1" x14ac:dyDescent="0.25">
      <c r="A81" s="85"/>
      <c r="B81" s="85"/>
      <c r="C81" s="86"/>
      <c r="D81" s="86"/>
      <c r="E81" s="86"/>
      <c r="F81" s="86"/>
      <c r="G81" s="86"/>
      <c r="H81" s="86"/>
      <c r="I81" s="86"/>
      <c r="J81" s="86"/>
      <c r="K81" s="86"/>
      <c r="L81" s="86"/>
    </row>
    <row r="82" spans="1:12" hidden="1" x14ac:dyDescent="0.25">
      <c r="A82" s="85"/>
      <c r="B82" s="85"/>
      <c r="C82" s="58"/>
      <c r="D82" s="55"/>
      <c r="E82" s="55"/>
      <c r="F82" s="55"/>
      <c r="G82" s="55"/>
      <c r="H82" s="55"/>
      <c r="I82" s="55"/>
      <c r="J82" s="55"/>
      <c r="K82" s="55"/>
      <c r="L82" s="55"/>
    </row>
    <row r="83" spans="1:12" hidden="1" x14ac:dyDescent="0.25">
      <c r="A83" s="85"/>
      <c r="B83" s="85"/>
      <c r="C83" s="58"/>
      <c r="D83" s="55"/>
      <c r="E83" s="55"/>
      <c r="F83" s="55"/>
      <c r="G83" s="55"/>
      <c r="H83" s="55"/>
      <c r="I83" s="55"/>
      <c r="J83" s="55"/>
      <c r="K83" s="55"/>
      <c r="L83" s="55"/>
    </row>
    <row r="84" spans="1:12" hidden="1" x14ac:dyDescent="0.25">
      <c r="A84" s="85"/>
      <c r="B84" s="85"/>
      <c r="C84" s="58"/>
      <c r="D84" s="55"/>
      <c r="E84" s="55"/>
      <c r="F84" s="55"/>
      <c r="G84" s="55"/>
      <c r="H84" s="55"/>
      <c r="I84" s="55"/>
      <c r="J84" s="55"/>
      <c r="K84" s="55"/>
      <c r="L84" s="55"/>
    </row>
    <row r="85" spans="1:12" hidden="1" x14ac:dyDescent="0.25">
      <c r="A85" s="85"/>
      <c r="B85" s="85"/>
      <c r="C85" s="58"/>
      <c r="D85" s="55"/>
      <c r="E85" s="55"/>
      <c r="F85" s="55"/>
      <c r="G85" s="55"/>
      <c r="H85" s="55"/>
      <c r="I85" s="55"/>
      <c r="J85" s="55"/>
      <c r="K85" s="55"/>
      <c r="L85" s="55"/>
    </row>
    <row r="86" spans="1:12" hidden="1" x14ac:dyDescent="0.25">
      <c r="A86" s="85"/>
      <c r="B86" s="85"/>
      <c r="C86" s="58"/>
      <c r="D86" s="55"/>
      <c r="E86" s="55"/>
      <c r="F86" s="55"/>
      <c r="G86" s="55"/>
      <c r="H86" s="55"/>
      <c r="I86" s="55"/>
      <c r="J86" s="55"/>
      <c r="K86" s="55"/>
      <c r="L86" s="55"/>
    </row>
    <row r="87" spans="1:12" hidden="1" x14ac:dyDescent="0.25">
      <c r="A87" s="85"/>
      <c r="B87" s="85"/>
      <c r="C87" s="58"/>
      <c r="D87" s="55"/>
      <c r="E87" s="55"/>
      <c r="F87" s="55"/>
      <c r="G87" s="55"/>
      <c r="H87" s="55"/>
      <c r="I87" s="55"/>
      <c r="J87" s="55"/>
      <c r="K87" s="55"/>
      <c r="L87" s="55"/>
    </row>
    <row r="88" spans="1:12" hidden="1" x14ac:dyDescent="0.25">
      <c r="A88" s="85"/>
      <c r="B88" s="85"/>
      <c r="C88" s="58"/>
      <c r="D88" s="55"/>
      <c r="E88" s="55"/>
      <c r="F88" s="55"/>
      <c r="G88" s="55"/>
      <c r="H88" s="55"/>
      <c r="I88" s="55"/>
      <c r="J88" s="55"/>
      <c r="K88" s="55"/>
      <c r="L88" s="55"/>
    </row>
    <row r="89" spans="1:12" hidden="1" x14ac:dyDescent="0.25">
      <c r="A89" s="85"/>
      <c r="B89" s="85"/>
      <c r="C89" s="58"/>
      <c r="D89" s="55"/>
      <c r="E89" s="55"/>
      <c r="F89" s="55"/>
      <c r="G89" s="55"/>
      <c r="H89" s="55"/>
      <c r="I89" s="55"/>
      <c r="J89" s="55"/>
      <c r="K89" s="55"/>
      <c r="L89" s="55"/>
    </row>
    <row r="90" spans="1:12" hidden="1" x14ac:dyDescent="0.25">
      <c r="A90" s="85"/>
      <c r="B90" s="85"/>
      <c r="C90" s="58"/>
      <c r="D90" s="55"/>
      <c r="E90" s="55"/>
      <c r="F90" s="55"/>
      <c r="G90" s="55"/>
      <c r="H90" s="55"/>
      <c r="I90" s="55"/>
      <c r="J90" s="55"/>
      <c r="K90" s="55"/>
      <c r="L90" s="55"/>
    </row>
    <row r="91" spans="1:12" hidden="1" x14ac:dyDescent="0.25">
      <c r="A91" s="85"/>
      <c r="B91" s="85"/>
      <c r="C91" s="58"/>
      <c r="D91" s="55"/>
      <c r="E91" s="55"/>
      <c r="F91" s="55"/>
      <c r="G91" s="55"/>
      <c r="H91" s="55"/>
      <c r="I91" s="55"/>
      <c r="J91" s="55"/>
      <c r="K91" s="55"/>
      <c r="L91" s="55"/>
    </row>
    <row r="92" spans="1:12" hidden="1" x14ac:dyDescent="0.25">
      <c r="A92" s="85"/>
      <c r="B92" s="85"/>
      <c r="C92" s="58"/>
      <c r="D92" s="55"/>
      <c r="E92" s="55"/>
      <c r="F92" s="55"/>
      <c r="G92" s="55"/>
      <c r="H92" s="55"/>
      <c r="I92" s="55"/>
      <c r="J92" s="55"/>
      <c r="K92" s="55"/>
      <c r="L92" s="55"/>
    </row>
    <row r="93" spans="1:12" hidden="1" x14ac:dyDescent="0.25">
      <c r="A93" s="85"/>
      <c r="B93" s="85"/>
      <c r="C93" s="58"/>
      <c r="D93" s="55"/>
      <c r="E93" s="55"/>
      <c r="F93" s="55"/>
      <c r="G93" s="55"/>
      <c r="H93" s="55"/>
      <c r="I93" s="55"/>
      <c r="J93" s="55"/>
      <c r="K93" s="55"/>
      <c r="L93" s="55"/>
    </row>
    <row r="94" spans="1:12" hidden="1" x14ac:dyDescent="0.25">
      <c r="A94" s="85"/>
      <c r="B94" s="85"/>
      <c r="C94" s="58"/>
      <c r="D94" s="55"/>
      <c r="E94" s="55"/>
      <c r="F94" s="55"/>
      <c r="G94" s="55"/>
      <c r="H94" s="55"/>
      <c r="I94" s="55"/>
      <c r="J94" s="55"/>
      <c r="K94" s="55"/>
      <c r="L94" s="55"/>
    </row>
    <row r="95" spans="1:12" hidden="1" x14ac:dyDescent="0.25">
      <c r="A95" s="85"/>
      <c r="B95" s="85"/>
      <c r="C95" s="58"/>
      <c r="D95" s="55"/>
      <c r="E95" s="55"/>
      <c r="F95" s="55"/>
      <c r="G95" s="55"/>
      <c r="H95" s="55"/>
      <c r="I95" s="55"/>
      <c r="J95" s="55"/>
      <c r="K95" s="55"/>
      <c r="L95" s="55"/>
    </row>
    <row r="96" spans="1:12" hidden="1" x14ac:dyDescent="0.25">
      <c r="A96" s="85"/>
      <c r="B96" s="85"/>
      <c r="C96" s="58"/>
      <c r="D96" s="55"/>
      <c r="E96" s="55"/>
      <c r="F96" s="55"/>
      <c r="G96" s="55"/>
      <c r="H96" s="55"/>
      <c r="I96" s="55"/>
      <c r="J96" s="55"/>
      <c r="K96" s="55"/>
      <c r="L96" s="55"/>
    </row>
    <row r="97" spans="1:12" hidden="1" x14ac:dyDescent="0.25">
      <c r="A97" s="85"/>
      <c r="B97" s="85"/>
      <c r="C97" s="58"/>
      <c r="D97" s="55"/>
      <c r="E97" s="55"/>
      <c r="F97" s="55"/>
      <c r="G97" s="55"/>
      <c r="H97" s="55"/>
      <c r="I97" s="55"/>
      <c r="J97" s="55"/>
      <c r="K97" s="55"/>
      <c r="L97" s="55"/>
    </row>
    <row r="98" spans="1:12" hidden="1" x14ac:dyDescent="0.25">
      <c r="A98" s="85"/>
      <c r="B98" s="85"/>
      <c r="C98" s="58"/>
      <c r="D98" s="55"/>
      <c r="E98" s="55"/>
      <c r="F98" s="55"/>
      <c r="G98" s="55"/>
      <c r="H98" s="55"/>
      <c r="I98" s="55"/>
      <c r="J98" s="55"/>
      <c r="K98" s="55"/>
      <c r="L98" s="55"/>
    </row>
    <row r="99" spans="1:12" hidden="1" x14ac:dyDescent="0.25">
      <c r="A99" s="85"/>
      <c r="B99" s="85"/>
      <c r="C99" s="58"/>
      <c r="D99" s="55"/>
      <c r="E99" s="55"/>
      <c r="F99" s="55"/>
      <c r="G99" s="55"/>
      <c r="H99" s="55"/>
      <c r="I99" s="55"/>
      <c r="J99" s="55"/>
      <c r="K99" s="55"/>
      <c r="L99" s="55"/>
    </row>
    <row r="100" spans="1:12" hidden="1" x14ac:dyDescent="0.25">
      <c r="A100" s="85"/>
      <c r="B100" s="85"/>
      <c r="C100" s="58"/>
      <c r="D100" s="55"/>
      <c r="E100" s="55"/>
      <c r="F100" s="55"/>
      <c r="G100" s="55"/>
      <c r="H100" s="55"/>
      <c r="I100" s="55"/>
      <c r="J100" s="55"/>
      <c r="K100" s="55"/>
      <c r="L100" s="55"/>
    </row>
    <row r="101" spans="1:12" hidden="1" x14ac:dyDescent="0.25">
      <c r="A101" s="85"/>
      <c r="B101" s="85"/>
      <c r="C101" s="58"/>
      <c r="D101" s="55"/>
      <c r="E101" s="55"/>
      <c r="F101" s="55"/>
      <c r="G101" s="55"/>
      <c r="H101" s="55"/>
      <c r="I101" s="55"/>
      <c r="J101" s="55"/>
      <c r="K101" s="55"/>
      <c r="L101" s="55"/>
    </row>
    <row r="102" spans="1:12" hidden="1" x14ac:dyDescent="0.25">
      <c r="A102" s="85"/>
      <c r="B102" s="85"/>
      <c r="C102" s="58"/>
      <c r="D102" s="55"/>
      <c r="E102" s="55"/>
      <c r="F102" s="55"/>
      <c r="G102" s="55"/>
      <c r="H102" s="55"/>
      <c r="I102" s="55"/>
      <c r="J102" s="55"/>
      <c r="K102" s="55"/>
      <c r="L102" s="55"/>
    </row>
    <row r="103" spans="1:12" hidden="1" x14ac:dyDescent="0.25">
      <c r="A103" s="229"/>
      <c r="B103" s="229" t="s">
        <v>172</v>
      </c>
      <c r="C103" s="230"/>
      <c r="D103" s="231"/>
      <c r="E103" s="55"/>
      <c r="F103" s="55"/>
      <c r="G103" s="55"/>
      <c r="H103" s="55"/>
      <c r="I103" s="55"/>
      <c r="J103" s="55"/>
      <c r="K103" s="55"/>
      <c r="L103" s="55"/>
    </row>
    <row r="104" spans="1:12" hidden="1" x14ac:dyDescent="0.25">
      <c r="A104" s="362" t="s">
        <v>4</v>
      </c>
      <c r="B104" s="363" t="s">
        <v>155</v>
      </c>
      <c r="C104" s="365" t="s">
        <v>88</v>
      </c>
      <c r="D104" s="366"/>
      <c r="E104" s="55"/>
      <c r="F104" s="55"/>
      <c r="G104" s="55"/>
      <c r="H104" s="55"/>
      <c r="I104" s="55"/>
      <c r="J104" s="55"/>
      <c r="K104" s="55"/>
      <c r="L104" s="55"/>
    </row>
    <row r="105" spans="1:12" ht="15.75" hidden="1" thickBot="1" x14ac:dyDescent="0.3">
      <c r="A105" s="362"/>
      <c r="B105" s="364"/>
      <c r="C105" s="232" t="s">
        <v>99</v>
      </c>
      <c r="D105" s="233" t="s">
        <v>90</v>
      </c>
      <c r="E105" s="55"/>
      <c r="F105" s="55"/>
      <c r="G105" s="55"/>
      <c r="H105" s="55"/>
      <c r="I105" s="55"/>
      <c r="J105" s="55"/>
      <c r="K105" s="55"/>
      <c r="L105" s="55"/>
    </row>
    <row r="106" spans="1:12" hidden="1" x14ac:dyDescent="0.25">
      <c r="A106" s="234">
        <v>1</v>
      </c>
      <c r="B106" s="235" t="s">
        <v>100</v>
      </c>
      <c r="C106" s="236">
        <f t="shared" ref="C106:D124" si="5">+K13+K37+K61</f>
        <v>56</v>
      </c>
      <c r="D106" s="237">
        <f t="shared" si="5"/>
        <v>45</v>
      </c>
      <c r="E106" s="97"/>
      <c r="F106" s="55"/>
      <c r="G106" s="55"/>
      <c r="H106" s="55"/>
      <c r="I106" s="55"/>
      <c r="J106" s="55"/>
      <c r="K106" s="55"/>
      <c r="L106" s="55"/>
    </row>
    <row r="107" spans="1:12" hidden="1" x14ac:dyDescent="0.25">
      <c r="A107" s="238">
        <v>2</v>
      </c>
      <c r="B107" s="239" t="s">
        <v>101</v>
      </c>
      <c r="C107" s="236">
        <f t="shared" si="5"/>
        <v>46</v>
      </c>
      <c r="D107" s="237">
        <f t="shared" si="5"/>
        <v>31</v>
      </c>
      <c r="E107" s="97"/>
      <c r="F107" s="55"/>
      <c r="G107" s="55"/>
      <c r="H107" s="55"/>
      <c r="I107" s="55"/>
      <c r="J107" s="55"/>
      <c r="K107" s="55"/>
      <c r="L107" s="55"/>
    </row>
    <row r="108" spans="1:12" hidden="1" x14ac:dyDescent="0.25">
      <c r="A108" s="238">
        <v>3</v>
      </c>
      <c r="B108" s="239" t="s">
        <v>102</v>
      </c>
      <c r="C108" s="236">
        <f t="shared" si="5"/>
        <v>239</v>
      </c>
      <c r="D108" s="237">
        <f t="shared" si="5"/>
        <v>269</v>
      </c>
      <c r="E108" s="97"/>
      <c r="F108" s="55"/>
      <c r="G108" s="55"/>
      <c r="H108" s="55"/>
      <c r="I108" s="55"/>
      <c r="J108" s="55"/>
      <c r="K108" s="55"/>
      <c r="L108" s="55"/>
    </row>
    <row r="109" spans="1:12" hidden="1" x14ac:dyDescent="0.25">
      <c r="A109" s="238">
        <v>4</v>
      </c>
      <c r="B109" s="239" t="s">
        <v>103</v>
      </c>
      <c r="C109" s="236">
        <f t="shared" si="5"/>
        <v>41</v>
      </c>
      <c r="D109" s="237">
        <f t="shared" si="5"/>
        <v>30</v>
      </c>
      <c r="E109" s="97"/>
      <c r="F109" s="55"/>
      <c r="G109" s="55"/>
      <c r="H109" s="55"/>
      <c r="I109" s="55"/>
      <c r="J109" s="55"/>
      <c r="K109" s="55"/>
      <c r="L109" s="55"/>
    </row>
    <row r="110" spans="1:12" ht="24" hidden="1" x14ac:dyDescent="0.25">
      <c r="A110" s="238">
        <v>5</v>
      </c>
      <c r="B110" s="239" t="s">
        <v>189</v>
      </c>
      <c r="C110" s="236">
        <f t="shared" si="5"/>
        <v>0</v>
      </c>
      <c r="D110" s="237">
        <f t="shared" si="5"/>
        <v>0</v>
      </c>
      <c r="E110" s="97"/>
      <c r="F110" s="55"/>
      <c r="G110" s="55"/>
      <c r="H110" s="55"/>
      <c r="I110" s="55"/>
      <c r="J110" s="55"/>
      <c r="K110" s="55"/>
      <c r="L110" s="55"/>
    </row>
    <row r="111" spans="1:12" ht="36" hidden="1" x14ac:dyDescent="0.25">
      <c r="A111" s="238">
        <v>6</v>
      </c>
      <c r="B111" s="239" t="s">
        <v>190</v>
      </c>
      <c r="C111" s="236">
        <f t="shared" si="5"/>
        <v>4</v>
      </c>
      <c r="D111" s="237">
        <f t="shared" si="5"/>
        <v>2</v>
      </c>
      <c r="E111" s="97"/>
      <c r="F111" s="55"/>
      <c r="G111" s="55"/>
      <c r="H111" s="55"/>
      <c r="I111" s="55"/>
      <c r="J111" s="55"/>
      <c r="K111" s="55"/>
      <c r="L111" s="55"/>
    </row>
    <row r="112" spans="1:12" ht="36" hidden="1" x14ac:dyDescent="0.25">
      <c r="A112" s="238">
        <v>7</v>
      </c>
      <c r="B112" s="239" t="s">
        <v>191</v>
      </c>
      <c r="C112" s="236">
        <f t="shared" si="5"/>
        <v>5</v>
      </c>
      <c r="D112" s="237">
        <f t="shared" si="5"/>
        <v>9</v>
      </c>
      <c r="E112" s="97"/>
      <c r="F112" s="55"/>
      <c r="G112" s="55"/>
      <c r="H112" s="55"/>
      <c r="I112" s="55"/>
      <c r="J112" s="55"/>
      <c r="K112" s="55"/>
      <c r="L112" s="55"/>
    </row>
    <row r="113" spans="1:12" hidden="1" x14ac:dyDescent="0.25">
      <c r="A113" s="238">
        <v>8</v>
      </c>
      <c r="B113" s="239" t="s">
        <v>104</v>
      </c>
      <c r="C113" s="236">
        <f t="shared" si="5"/>
        <v>1250</v>
      </c>
      <c r="D113" s="237">
        <f t="shared" si="5"/>
        <v>1355</v>
      </c>
      <c r="E113" s="97"/>
      <c r="F113" s="55"/>
      <c r="G113" s="55"/>
      <c r="H113" s="55"/>
      <c r="I113" s="55"/>
      <c r="J113" s="55"/>
      <c r="K113" s="55"/>
      <c r="L113" s="55"/>
    </row>
    <row r="114" spans="1:12" hidden="1" x14ac:dyDescent="0.25">
      <c r="A114" s="238">
        <v>9</v>
      </c>
      <c r="B114" s="239" t="s">
        <v>105</v>
      </c>
      <c r="C114" s="236">
        <f t="shared" si="5"/>
        <v>1025</v>
      </c>
      <c r="D114" s="237">
        <f t="shared" si="5"/>
        <v>1010</v>
      </c>
      <c r="E114" s="97"/>
      <c r="F114" s="55"/>
      <c r="G114" s="55"/>
      <c r="H114" s="55"/>
      <c r="I114" s="55"/>
      <c r="J114" s="55"/>
      <c r="K114" s="55"/>
      <c r="L114" s="55"/>
    </row>
    <row r="115" spans="1:12" hidden="1" x14ac:dyDescent="0.25">
      <c r="A115" s="238">
        <v>10</v>
      </c>
      <c r="B115" s="239" t="s">
        <v>106</v>
      </c>
      <c r="C115" s="236">
        <f t="shared" si="5"/>
        <v>400</v>
      </c>
      <c r="D115" s="237">
        <f t="shared" si="5"/>
        <v>534</v>
      </c>
      <c r="E115" s="97"/>
      <c r="F115" s="55"/>
      <c r="G115" s="55"/>
      <c r="H115" s="55"/>
      <c r="I115" s="55"/>
      <c r="J115" s="55"/>
      <c r="K115" s="55"/>
      <c r="L115" s="55"/>
    </row>
    <row r="116" spans="1:12" hidden="1" x14ac:dyDescent="0.25">
      <c r="A116" s="238">
        <v>11</v>
      </c>
      <c r="B116" s="239" t="s">
        <v>107</v>
      </c>
      <c r="C116" s="236">
        <f t="shared" si="5"/>
        <v>485</v>
      </c>
      <c r="D116" s="237">
        <f t="shared" si="5"/>
        <v>584</v>
      </c>
      <c r="E116" s="97"/>
      <c r="F116" s="55"/>
      <c r="G116" s="55"/>
      <c r="H116" s="55"/>
      <c r="I116" s="55"/>
      <c r="J116" s="55"/>
      <c r="K116" s="55"/>
      <c r="L116" s="55"/>
    </row>
    <row r="117" spans="1:12" hidden="1" x14ac:dyDescent="0.25">
      <c r="A117" s="238">
        <v>12</v>
      </c>
      <c r="B117" s="239" t="s">
        <v>108</v>
      </c>
      <c r="C117" s="236">
        <f t="shared" si="5"/>
        <v>3050</v>
      </c>
      <c r="D117" s="237">
        <f t="shared" si="5"/>
        <v>3808</v>
      </c>
      <c r="E117" s="97"/>
      <c r="F117" s="55"/>
      <c r="G117" s="55"/>
      <c r="H117" s="55"/>
      <c r="I117" s="55"/>
      <c r="J117" s="55"/>
      <c r="K117" s="55"/>
      <c r="L117" s="55"/>
    </row>
    <row r="118" spans="1:12" hidden="1" x14ac:dyDescent="0.25">
      <c r="A118" s="238">
        <v>13</v>
      </c>
      <c r="B118" s="239" t="s">
        <v>109</v>
      </c>
      <c r="C118" s="236">
        <f t="shared" si="5"/>
        <v>1250</v>
      </c>
      <c r="D118" s="237">
        <f t="shared" si="5"/>
        <v>1291</v>
      </c>
      <c r="E118" s="97"/>
      <c r="F118" s="55"/>
      <c r="G118" s="55"/>
      <c r="H118" s="55"/>
      <c r="I118" s="55"/>
      <c r="J118" s="55"/>
      <c r="K118" s="55"/>
      <c r="L118" s="55"/>
    </row>
    <row r="119" spans="1:12" hidden="1" x14ac:dyDescent="0.25">
      <c r="A119" s="238">
        <v>14</v>
      </c>
      <c r="B119" s="239" t="s">
        <v>110</v>
      </c>
      <c r="C119" s="236">
        <f t="shared" si="5"/>
        <v>135</v>
      </c>
      <c r="D119" s="237">
        <f t="shared" si="5"/>
        <v>136</v>
      </c>
      <c r="E119" s="97"/>
      <c r="F119" s="55"/>
      <c r="G119" s="55"/>
      <c r="H119" s="55"/>
      <c r="I119" s="55"/>
      <c r="J119" s="55"/>
      <c r="K119" s="55"/>
      <c r="L119" s="55"/>
    </row>
    <row r="120" spans="1:12" ht="24" hidden="1" x14ac:dyDescent="0.25">
      <c r="A120" s="238">
        <v>15</v>
      </c>
      <c r="B120" s="239" t="s">
        <v>111</v>
      </c>
      <c r="C120" s="236">
        <f t="shared" si="5"/>
        <v>55</v>
      </c>
      <c r="D120" s="237">
        <f t="shared" si="5"/>
        <v>62</v>
      </c>
      <c r="E120" s="97"/>
      <c r="F120" s="55"/>
      <c r="G120" s="55"/>
      <c r="H120" s="55"/>
      <c r="I120" s="55"/>
      <c r="J120" s="55"/>
      <c r="K120" s="55"/>
      <c r="L120" s="55"/>
    </row>
    <row r="121" spans="1:12" hidden="1" x14ac:dyDescent="0.25">
      <c r="A121" s="238">
        <v>16</v>
      </c>
      <c r="B121" s="240" t="s">
        <v>112</v>
      </c>
      <c r="C121" s="236">
        <f t="shared" si="5"/>
        <v>285</v>
      </c>
      <c r="D121" s="237">
        <f t="shared" si="5"/>
        <v>292</v>
      </c>
      <c r="E121" s="97"/>
      <c r="F121" s="55"/>
      <c r="G121" s="55"/>
      <c r="H121" s="55"/>
      <c r="I121" s="55"/>
      <c r="J121" s="55"/>
      <c r="K121" s="55"/>
      <c r="L121" s="55"/>
    </row>
    <row r="122" spans="1:12" hidden="1" x14ac:dyDescent="0.25">
      <c r="A122" s="238">
        <v>17</v>
      </c>
      <c r="B122" s="240" t="s">
        <v>113</v>
      </c>
      <c r="C122" s="236">
        <f t="shared" si="5"/>
        <v>16</v>
      </c>
      <c r="D122" s="237">
        <f t="shared" si="5"/>
        <v>14</v>
      </c>
      <c r="E122" s="97"/>
      <c r="F122" s="55"/>
      <c r="G122" s="55"/>
      <c r="H122" s="55"/>
      <c r="I122" s="55"/>
      <c r="J122" s="55"/>
      <c r="K122" s="55"/>
      <c r="L122" s="55"/>
    </row>
    <row r="123" spans="1:12" hidden="1" x14ac:dyDescent="0.25">
      <c r="A123" s="238">
        <v>18</v>
      </c>
      <c r="B123" s="240" t="s">
        <v>114</v>
      </c>
      <c r="C123" s="236">
        <f t="shared" si="5"/>
        <v>192</v>
      </c>
      <c r="D123" s="237">
        <f t="shared" si="5"/>
        <v>244</v>
      </c>
      <c r="E123" s="97"/>
      <c r="F123" s="55"/>
      <c r="G123" s="55"/>
      <c r="H123" s="55"/>
      <c r="I123" s="55"/>
      <c r="J123" s="55"/>
      <c r="K123" s="55"/>
      <c r="L123" s="55"/>
    </row>
    <row r="124" spans="1:12" hidden="1" x14ac:dyDescent="0.25">
      <c r="A124" s="238">
        <v>19</v>
      </c>
      <c r="B124" s="240" t="s">
        <v>156</v>
      </c>
      <c r="C124" s="236">
        <f t="shared" si="5"/>
        <v>27</v>
      </c>
      <c r="D124" s="237">
        <f t="shared" si="5"/>
        <v>46</v>
      </c>
      <c r="E124" s="97"/>
      <c r="F124" s="55"/>
      <c r="G124" s="55"/>
      <c r="H124" s="55"/>
      <c r="I124" s="55"/>
      <c r="J124" s="55"/>
      <c r="K124" s="55"/>
      <c r="L124" s="55"/>
    </row>
    <row r="125" spans="1:12" ht="15.75" hidden="1" thickBot="1" x14ac:dyDescent="0.3">
      <c r="A125" s="367" t="s">
        <v>115</v>
      </c>
      <c r="B125" s="368"/>
      <c r="C125" s="241">
        <f>SUM(C106:C124)</f>
        <v>8561</v>
      </c>
      <c r="D125" s="242">
        <f>SUM(D106:D124)</f>
        <v>9762</v>
      </c>
      <c r="E125" s="55"/>
      <c r="F125" s="55"/>
      <c r="G125" s="55"/>
      <c r="H125" s="55"/>
      <c r="I125" s="55"/>
      <c r="J125" s="55"/>
      <c r="K125" s="55"/>
      <c r="L125" s="55"/>
    </row>
    <row r="126" spans="1:12" hidden="1" x14ac:dyDescent="0.25">
      <c r="A126" s="85"/>
      <c r="B126" s="85"/>
      <c r="C126" s="58"/>
      <c r="D126" s="55"/>
      <c r="E126" s="55"/>
      <c r="F126" s="55"/>
      <c r="G126" s="55"/>
      <c r="H126" s="55"/>
      <c r="I126" s="55"/>
      <c r="J126" s="55"/>
      <c r="K126" s="55"/>
      <c r="L126" s="55"/>
    </row>
    <row r="127" spans="1:12" hidden="1" x14ac:dyDescent="0.25">
      <c r="A127" s="85"/>
      <c r="B127" s="85"/>
      <c r="C127" s="58"/>
      <c r="D127" s="55"/>
      <c r="E127" s="55"/>
      <c r="F127" s="55"/>
      <c r="G127" s="55"/>
      <c r="H127" s="55"/>
      <c r="I127" s="55"/>
      <c r="J127" s="55"/>
      <c r="K127" s="55"/>
      <c r="L127" s="55"/>
    </row>
    <row r="128" spans="1:12" hidden="1" x14ac:dyDescent="0.25">
      <c r="A128" s="85"/>
      <c r="B128" s="85"/>
      <c r="C128" s="58"/>
      <c r="D128" s="55"/>
      <c r="E128" s="55"/>
      <c r="F128" s="55"/>
      <c r="G128" s="55"/>
      <c r="H128" s="55"/>
      <c r="I128" s="55"/>
      <c r="J128" s="55"/>
      <c r="K128" s="55"/>
      <c r="L128" s="55"/>
    </row>
    <row r="129" spans="1:12" hidden="1" x14ac:dyDescent="0.25">
      <c r="A129" s="85"/>
      <c r="B129" s="85"/>
      <c r="C129" s="58"/>
      <c r="D129" s="55"/>
      <c r="E129" s="55"/>
      <c r="F129" s="55"/>
      <c r="G129" s="55"/>
      <c r="H129" s="55"/>
      <c r="I129" s="55"/>
      <c r="J129" s="55"/>
      <c r="K129" s="55"/>
      <c r="L129" s="55"/>
    </row>
    <row r="130" spans="1:12" hidden="1" x14ac:dyDescent="0.25">
      <c r="A130" s="85"/>
      <c r="B130" s="85"/>
      <c r="C130" s="58"/>
      <c r="D130" s="55"/>
      <c r="E130" s="55"/>
      <c r="F130" s="55"/>
      <c r="G130" s="55"/>
      <c r="H130" s="55"/>
      <c r="I130" s="55"/>
      <c r="J130" s="55"/>
      <c r="K130" s="55"/>
      <c r="L130" s="55"/>
    </row>
    <row r="131" spans="1:12" hidden="1" x14ac:dyDescent="0.25">
      <c r="A131" s="85"/>
      <c r="B131" s="85"/>
      <c r="C131" s="58"/>
      <c r="D131" s="55"/>
      <c r="E131" s="55"/>
      <c r="F131" s="55"/>
      <c r="G131" s="55"/>
      <c r="H131" s="55"/>
      <c r="I131" s="55"/>
      <c r="J131" s="55"/>
      <c r="K131" s="55"/>
      <c r="L131" s="55"/>
    </row>
    <row r="132" spans="1:12" hidden="1" x14ac:dyDescent="0.25">
      <c r="A132" s="85"/>
      <c r="B132" s="85"/>
      <c r="C132" s="58"/>
      <c r="D132" s="55"/>
      <c r="E132" s="55"/>
      <c r="F132" s="55"/>
      <c r="G132" s="55"/>
      <c r="H132" s="55"/>
      <c r="I132" s="55"/>
      <c r="J132" s="55"/>
      <c r="K132" s="55"/>
      <c r="L132" s="55"/>
    </row>
    <row r="133" spans="1:12" hidden="1" x14ac:dyDescent="0.25">
      <c r="A133" s="85"/>
      <c r="B133" s="85"/>
      <c r="C133" s="58"/>
      <c r="D133" s="55"/>
      <c r="E133" s="55"/>
      <c r="F133" s="55"/>
      <c r="G133" s="55"/>
      <c r="H133" s="55"/>
      <c r="I133" s="55"/>
      <c r="J133" s="55"/>
      <c r="K133" s="55"/>
      <c r="L133" s="55"/>
    </row>
    <row r="134" spans="1:12" hidden="1" x14ac:dyDescent="0.25">
      <c r="A134" s="85"/>
      <c r="B134" s="85"/>
      <c r="C134" s="58"/>
      <c r="D134" s="55"/>
      <c r="E134" s="55"/>
      <c r="F134" s="55"/>
      <c r="G134" s="55"/>
      <c r="H134" s="55"/>
      <c r="I134" s="55"/>
      <c r="J134" s="55"/>
      <c r="K134" s="55"/>
      <c r="L134" s="55"/>
    </row>
    <row r="135" spans="1:12" hidden="1" x14ac:dyDescent="0.25">
      <c r="A135" s="85"/>
      <c r="B135" s="85"/>
      <c r="C135" s="58"/>
      <c r="D135" s="55"/>
      <c r="E135" s="55"/>
      <c r="F135" s="55"/>
      <c r="G135" s="55"/>
      <c r="H135" s="55"/>
      <c r="I135" s="55"/>
      <c r="J135" s="55"/>
      <c r="K135" s="55"/>
      <c r="L135" s="55"/>
    </row>
    <row r="136" spans="1:12" hidden="1" x14ac:dyDescent="0.25">
      <c r="A136" s="85"/>
      <c r="B136" s="85"/>
      <c r="C136" s="58"/>
      <c r="D136" s="55"/>
      <c r="E136" s="55"/>
      <c r="F136" s="55"/>
      <c r="G136" s="55"/>
      <c r="H136" s="55"/>
      <c r="I136" s="55"/>
      <c r="J136" s="55"/>
      <c r="K136" s="55"/>
      <c r="L136" s="55"/>
    </row>
    <row r="137" spans="1:12" hidden="1" x14ac:dyDescent="0.25">
      <c r="A137" s="85"/>
      <c r="B137" s="85"/>
      <c r="C137" s="58"/>
      <c r="D137" s="55"/>
      <c r="E137" s="55"/>
      <c r="F137" s="55"/>
      <c r="G137" s="55"/>
      <c r="H137" s="55"/>
      <c r="I137" s="55"/>
      <c r="J137" s="55"/>
      <c r="K137" s="55"/>
      <c r="L137" s="55"/>
    </row>
    <row r="138" spans="1:12" hidden="1" x14ac:dyDescent="0.25">
      <c r="A138" s="85"/>
      <c r="B138" s="85"/>
      <c r="C138" s="58"/>
      <c r="D138" s="55"/>
      <c r="E138" s="55"/>
      <c r="F138" s="55"/>
      <c r="G138" s="55"/>
      <c r="H138" s="55"/>
      <c r="I138" s="55"/>
      <c r="J138" s="55"/>
      <c r="K138" s="55"/>
      <c r="L138" s="55"/>
    </row>
    <row r="139" spans="1:12" x14ac:dyDescent="0.25">
      <c r="A139" s="85"/>
      <c r="B139" s="85"/>
      <c r="C139" s="58"/>
      <c r="D139" s="55"/>
      <c r="E139" s="55"/>
      <c r="F139" s="55"/>
      <c r="G139" s="55"/>
      <c r="H139" s="55"/>
      <c r="I139" s="55"/>
      <c r="J139" s="55"/>
      <c r="K139" s="55"/>
      <c r="L139" s="55"/>
    </row>
    <row r="140" spans="1:12" x14ac:dyDescent="0.25">
      <c r="A140" s="85"/>
      <c r="B140" s="85"/>
      <c r="C140" s="58"/>
      <c r="D140" s="55"/>
      <c r="E140" s="55"/>
      <c r="F140" s="55"/>
      <c r="G140" s="55"/>
      <c r="H140" s="55"/>
      <c r="I140" s="55"/>
      <c r="J140" s="55"/>
      <c r="K140" s="55"/>
      <c r="L140" s="55"/>
    </row>
    <row r="141" spans="1:12" x14ac:dyDescent="0.25">
      <c r="A141" s="85"/>
      <c r="B141" s="85"/>
      <c r="C141" s="58"/>
      <c r="D141" s="55"/>
      <c r="E141" s="55"/>
      <c r="F141" s="55"/>
      <c r="G141" s="55"/>
      <c r="H141" s="55"/>
      <c r="I141" s="55"/>
      <c r="J141" s="55"/>
      <c r="K141" s="55"/>
      <c r="L141" s="55"/>
    </row>
    <row r="142" spans="1:12" x14ac:dyDescent="0.25">
      <c r="A142" s="85"/>
      <c r="B142" s="85"/>
      <c r="C142" s="58"/>
      <c r="D142" s="55"/>
      <c r="E142" s="55"/>
      <c r="F142" s="55"/>
      <c r="G142" s="55"/>
      <c r="H142" s="55"/>
      <c r="I142" s="55"/>
      <c r="J142" s="55"/>
      <c r="K142" s="55"/>
      <c r="L142" s="55"/>
    </row>
    <row r="143" spans="1:12" x14ac:dyDescent="0.25">
      <c r="A143" s="85"/>
      <c r="B143" s="85"/>
      <c r="C143" s="58"/>
      <c r="D143" s="55"/>
      <c r="E143" s="55"/>
      <c r="F143" s="55"/>
      <c r="G143" s="55"/>
      <c r="H143" s="55"/>
      <c r="I143" s="55"/>
      <c r="J143" s="55"/>
      <c r="K143" s="55"/>
      <c r="L143" s="55"/>
    </row>
    <row r="144" spans="1:12" x14ac:dyDescent="0.25">
      <c r="A144" s="85"/>
      <c r="B144" s="85"/>
      <c r="C144" s="58"/>
      <c r="D144" s="55"/>
      <c r="E144" s="55"/>
      <c r="F144" s="55"/>
      <c r="G144" s="55"/>
      <c r="H144" s="55"/>
      <c r="I144" s="55"/>
      <c r="J144" s="55"/>
      <c r="K144" s="55"/>
      <c r="L144" s="55"/>
    </row>
    <row r="145" spans="1:12" x14ac:dyDescent="0.25">
      <c r="A145" s="85"/>
      <c r="B145" s="85"/>
      <c r="C145" s="58"/>
      <c r="D145" s="55"/>
      <c r="E145" s="55"/>
      <c r="F145" s="55"/>
      <c r="G145" s="55"/>
      <c r="H145" s="55"/>
      <c r="I145" s="55"/>
      <c r="J145" s="55"/>
      <c r="K145" s="55"/>
      <c r="L145" s="55"/>
    </row>
    <row r="146" spans="1:12" x14ac:dyDescent="0.25">
      <c r="A146" s="85"/>
      <c r="B146" s="85"/>
      <c r="C146" s="58"/>
      <c r="D146" s="55"/>
      <c r="E146" s="55"/>
      <c r="F146" s="55"/>
      <c r="G146" s="55"/>
      <c r="H146" s="55"/>
      <c r="I146" s="55"/>
      <c r="J146" s="55"/>
      <c r="K146" s="55"/>
      <c r="L146" s="55"/>
    </row>
    <row r="147" spans="1:12" x14ac:dyDescent="0.25">
      <c r="A147" s="85"/>
      <c r="B147" s="85"/>
      <c r="C147" s="58"/>
      <c r="D147" s="55"/>
      <c r="E147" s="55"/>
      <c r="F147" s="55"/>
      <c r="G147" s="55"/>
      <c r="H147" s="55"/>
      <c r="I147" s="55"/>
      <c r="J147" s="55"/>
      <c r="K147" s="55"/>
      <c r="L147" s="55"/>
    </row>
    <row r="148" spans="1:12" hidden="1" x14ac:dyDescent="0.25">
      <c r="A148" s="85"/>
      <c r="B148" s="85"/>
      <c r="C148" s="58"/>
      <c r="D148" s="55"/>
      <c r="E148" s="55"/>
      <c r="F148" s="55"/>
      <c r="G148" s="55"/>
      <c r="H148" s="55"/>
      <c r="I148" s="55"/>
      <c r="J148" s="55"/>
      <c r="K148" s="55"/>
      <c r="L148" s="55"/>
    </row>
    <row r="149" spans="1:12" hidden="1" x14ac:dyDescent="0.25">
      <c r="A149" s="85"/>
      <c r="B149" s="85"/>
      <c r="C149" s="58"/>
      <c r="D149" s="55"/>
      <c r="E149" s="55"/>
      <c r="F149" s="55"/>
      <c r="G149" s="55"/>
      <c r="H149" s="55"/>
      <c r="I149" s="55"/>
      <c r="J149" s="55"/>
      <c r="K149" s="55"/>
      <c r="L149" s="55"/>
    </row>
    <row r="150" spans="1:12" hidden="1" x14ac:dyDescent="0.25">
      <c r="A150" s="85"/>
      <c r="B150" s="85"/>
      <c r="C150" s="58"/>
      <c r="D150" s="55"/>
      <c r="E150" s="55"/>
      <c r="F150" s="55"/>
      <c r="G150" s="55"/>
      <c r="H150" s="55"/>
      <c r="I150" s="55"/>
      <c r="J150" s="55"/>
      <c r="K150" s="55"/>
      <c r="L150" s="55"/>
    </row>
    <row r="151" spans="1:12" hidden="1" x14ac:dyDescent="0.25">
      <c r="A151" s="85"/>
      <c r="B151" s="85"/>
      <c r="C151" s="58"/>
      <c r="D151" s="55"/>
      <c r="E151" s="55"/>
      <c r="F151" s="55"/>
      <c r="G151" s="55"/>
      <c r="H151" s="55"/>
      <c r="I151" s="55"/>
      <c r="J151" s="55"/>
      <c r="K151" s="55"/>
      <c r="L151" s="55"/>
    </row>
    <row r="152" spans="1:12" hidden="1" x14ac:dyDescent="0.25">
      <c r="A152" s="85"/>
      <c r="B152" s="85"/>
      <c r="C152" s="58"/>
      <c r="D152" s="55"/>
      <c r="E152" s="55"/>
      <c r="F152" s="55"/>
      <c r="G152" s="55"/>
      <c r="H152" s="55"/>
      <c r="I152" s="55"/>
      <c r="J152" s="55"/>
      <c r="K152" s="55"/>
      <c r="L152" s="55"/>
    </row>
    <row r="153" spans="1:12" hidden="1" x14ac:dyDescent="0.25">
      <c r="A153" s="85"/>
      <c r="B153" s="85"/>
      <c r="C153" s="58"/>
      <c r="D153" s="55"/>
      <c r="E153" s="55"/>
      <c r="F153" s="55"/>
      <c r="G153" s="55"/>
      <c r="H153" s="55"/>
      <c r="I153" s="55"/>
      <c r="J153" s="55"/>
      <c r="K153" s="55"/>
      <c r="L153" s="55"/>
    </row>
    <row r="154" spans="1:12" x14ac:dyDescent="0.25">
      <c r="A154" s="85"/>
      <c r="B154" s="85"/>
      <c r="C154" s="58"/>
      <c r="D154" s="55"/>
      <c r="E154" s="55"/>
      <c r="F154" s="55"/>
      <c r="G154" s="55"/>
      <c r="H154" s="55"/>
      <c r="I154" s="55"/>
      <c r="J154" s="55"/>
      <c r="K154" s="55"/>
      <c r="L154" s="55"/>
    </row>
    <row r="155" spans="1:12" x14ac:dyDescent="0.25">
      <c r="A155" s="85"/>
      <c r="B155" s="85"/>
      <c r="C155" s="58"/>
      <c r="D155" s="55"/>
      <c r="E155" s="55"/>
      <c r="F155" s="55"/>
      <c r="G155" s="55"/>
      <c r="H155" s="55"/>
      <c r="I155" s="55"/>
      <c r="J155" s="55"/>
      <c r="K155" s="55"/>
      <c r="L155" s="55"/>
    </row>
    <row r="157" spans="1:12" x14ac:dyDescent="0.25">
      <c r="B157" s="39" t="s">
        <v>53</v>
      </c>
      <c r="C157" s="105" t="s">
        <v>79</v>
      </c>
      <c r="D157" s="105"/>
      <c r="E157" s="105"/>
      <c r="F157" s="22" t="s">
        <v>116</v>
      </c>
      <c r="H157" t="s">
        <v>120</v>
      </c>
    </row>
    <row r="158" spans="1:12" ht="15" customHeight="1" x14ac:dyDescent="0.25">
      <c r="C158" s="306" t="s">
        <v>117</v>
      </c>
      <c r="D158" s="306"/>
      <c r="E158" s="306"/>
      <c r="F158" s="22"/>
      <c r="G158" s="22"/>
      <c r="H158" s="22" t="s">
        <v>160</v>
      </c>
      <c r="I158" s="22"/>
      <c r="J158" s="22"/>
      <c r="K158" s="22"/>
    </row>
    <row r="159" spans="1:12" ht="15" customHeight="1" x14ac:dyDescent="0.25">
      <c r="C159" s="306" t="s">
        <v>118</v>
      </c>
      <c r="D159" s="306"/>
      <c r="E159" s="306"/>
      <c r="F159" s="22"/>
      <c r="G159" s="22"/>
      <c r="H159" s="22" t="s">
        <v>161</v>
      </c>
      <c r="I159" s="22"/>
      <c r="J159" s="22"/>
      <c r="K159" s="22"/>
    </row>
    <row r="160" spans="1:12" x14ac:dyDescent="0.25">
      <c r="B160" s="39" t="s">
        <v>58</v>
      </c>
      <c r="C160" s="22" t="s">
        <v>219</v>
      </c>
      <c r="G160" s="22"/>
    </row>
  </sheetData>
  <mergeCells count="36">
    <mergeCell ref="I11:J11"/>
    <mergeCell ref="B2:C2"/>
    <mergeCell ref="A4:L4"/>
    <mergeCell ref="A6:L6"/>
    <mergeCell ref="A7:L7"/>
    <mergeCell ref="A8:L8"/>
    <mergeCell ref="B10:L10"/>
    <mergeCell ref="A11:A12"/>
    <mergeCell ref="B11:B12"/>
    <mergeCell ref="C11:D11"/>
    <mergeCell ref="E11:F11"/>
    <mergeCell ref="G11:H11"/>
    <mergeCell ref="A32:B32"/>
    <mergeCell ref="B34:L34"/>
    <mergeCell ref="A35:A36"/>
    <mergeCell ref="B35:B36"/>
    <mergeCell ref="C35:D35"/>
    <mergeCell ref="E35:F35"/>
    <mergeCell ref="G35:H35"/>
    <mergeCell ref="I35:J35"/>
    <mergeCell ref="A56:B56"/>
    <mergeCell ref="B58:L58"/>
    <mergeCell ref="A59:A60"/>
    <mergeCell ref="B59:B60"/>
    <mergeCell ref="C59:D59"/>
    <mergeCell ref="E59:F59"/>
    <mergeCell ref="G59:H59"/>
    <mergeCell ref="I59:J59"/>
    <mergeCell ref="K59:L59"/>
    <mergeCell ref="C159:E159"/>
    <mergeCell ref="A80:B80"/>
    <mergeCell ref="A104:A105"/>
    <mergeCell ref="B104:B105"/>
    <mergeCell ref="C104:D104"/>
    <mergeCell ref="A125:B125"/>
    <mergeCell ref="C158:E158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0"/>
  <sheetViews>
    <sheetView tabSelected="1" topLeftCell="A27" workbookViewId="0">
      <selection activeCell="B140" sqref="B140"/>
    </sheetView>
  </sheetViews>
  <sheetFormatPr baseColWidth="10" defaultRowHeight="15" x14ac:dyDescent="0.25"/>
  <cols>
    <col min="1" max="1" width="5.42578125" customWidth="1"/>
    <col min="2" max="2" width="29" customWidth="1"/>
    <col min="3" max="3" width="12.28515625" customWidth="1"/>
    <col min="4" max="4" width="10.5703125" customWidth="1"/>
    <col min="5" max="5" width="13.140625" customWidth="1"/>
    <col min="6" max="6" width="10.85546875" customWidth="1"/>
    <col min="7" max="7" width="12.5703125" customWidth="1"/>
    <col min="11" max="11" width="12.7109375" customWidth="1"/>
    <col min="12" max="12" width="10.5703125" customWidth="1"/>
    <col min="13" max="13" width="14.140625" bestFit="1" customWidth="1"/>
    <col min="14" max="14" width="11.7109375" bestFit="1" customWidth="1"/>
    <col min="257" max="257" width="5.42578125" customWidth="1"/>
    <col min="258" max="258" width="29" customWidth="1"/>
    <col min="259" max="259" width="12.28515625" customWidth="1"/>
    <col min="260" max="260" width="10.5703125" customWidth="1"/>
    <col min="261" max="261" width="13.140625" customWidth="1"/>
    <col min="262" max="262" width="10.85546875" customWidth="1"/>
    <col min="263" max="263" width="12.5703125" customWidth="1"/>
    <col min="267" max="267" width="12.7109375" customWidth="1"/>
    <col min="268" max="268" width="10.5703125" customWidth="1"/>
    <col min="269" max="269" width="14.140625" bestFit="1" customWidth="1"/>
    <col min="270" max="270" width="11.7109375" bestFit="1" customWidth="1"/>
    <col min="513" max="513" width="5.42578125" customWidth="1"/>
    <col min="514" max="514" width="29" customWidth="1"/>
    <col min="515" max="515" width="12.28515625" customWidth="1"/>
    <col min="516" max="516" width="10.5703125" customWidth="1"/>
    <col min="517" max="517" width="13.140625" customWidth="1"/>
    <col min="518" max="518" width="10.85546875" customWidth="1"/>
    <col min="519" max="519" width="12.5703125" customWidth="1"/>
    <col min="523" max="523" width="12.7109375" customWidth="1"/>
    <col min="524" max="524" width="10.5703125" customWidth="1"/>
    <col min="525" max="525" width="14.140625" bestFit="1" customWidth="1"/>
    <col min="526" max="526" width="11.7109375" bestFit="1" customWidth="1"/>
    <col min="769" max="769" width="5.42578125" customWidth="1"/>
    <col min="770" max="770" width="29" customWidth="1"/>
    <col min="771" max="771" width="12.28515625" customWidth="1"/>
    <col min="772" max="772" width="10.5703125" customWidth="1"/>
    <col min="773" max="773" width="13.140625" customWidth="1"/>
    <col min="774" max="774" width="10.85546875" customWidth="1"/>
    <col min="775" max="775" width="12.5703125" customWidth="1"/>
    <col min="779" max="779" width="12.7109375" customWidth="1"/>
    <col min="780" max="780" width="10.5703125" customWidth="1"/>
    <col min="781" max="781" width="14.140625" bestFit="1" customWidth="1"/>
    <col min="782" max="782" width="11.7109375" bestFit="1" customWidth="1"/>
    <col min="1025" max="1025" width="5.42578125" customWidth="1"/>
    <col min="1026" max="1026" width="29" customWidth="1"/>
    <col min="1027" max="1027" width="12.28515625" customWidth="1"/>
    <col min="1028" max="1028" width="10.5703125" customWidth="1"/>
    <col min="1029" max="1029" width="13.140625" customWidth="1"/>
    <col min="1030" max="1030" width="10.85546875" customWidth="1"/>
    <col min="1031" max="1031" width="12.5703125" customWidth="1"/>
    <col min="1035" max="1035" width="12.7109375" customWidth="1"/>
    <col min="1036" max="1036" width="10.5703125" customWidth="1"/>
    <col min="1037" max="1037" width="14.140625" bestFit="1" customWidth="1"/>
    <col min="1038" max="1038" width="11.7109375" bestFit="1" customWidth="1"/>
    <col min="1281" max="1281" width="5.42578125" customWidth="1"/>
    <col min="1282" max="1282" width="29" customWidth="1"/>
    <col min="1283" max="1283" width="12.28515625" customWidth="1"/>
    <col min="1284" max="1284" width="10.5703125" customWidth="1"/>
    <col min="1285" max="1285" width="13.140625" customWidth="1"/>
    <col min="1286" max="1286" width="10.85546875" customWidth="1"/>
    <col min="1287" max="1287" width="12.5703125" customWidth="1"/>
    <col min="1291" max="1291" width="12.7109375" customWidth="1"/>
    <col min="1292" max="1292" width="10.5703125" customWidth="1"/>
    <col min="1293" max="1293" width="14.140625" bestFit="1" customWidth="1"/>
    <col min="1294" max="1294" width="11.7109375" bestFit="1" customWidth="1"/>
    <col min="1537" max="1537" width="5.42578125" customWidth="1"/>
    <col min="1538" max="1538" width="29" customWidth="1"/>
    <col min="1539" max="1539" width="12.28515625" customWidth="1"/>
    <col min="1540" max="1540" width="10.5703125" customWidth="1"/>
    <col min="1541" max="1541" width="13.140625" customWidth="1"/>
    <col min="1542" max="1542" width="10.85546875" customWidth="1"/>
    <col min="1543" max="1543" width="12.5703125" customWidth="1"/>
    <col min="1547" max="1547" width="12.7109375" customWidth="1"/>
    <col min="1548" max="1548" width="10.5703125" customWidth="1"/>
    <col min="1549" max="1549" width="14.140625" bestFit="1" customWidth="1"/>
    <col min="1550" max="1550" width="11.7109375" bestFit="1" customWidth="1"/>
    <col min="1793" max="1793" width="5.42578125" customWidth="1"/>
    <col min="1794" max="1794" width="29" customWidth="1"/>
    <col min="1795" max="1795" width="12.28515625" customWidth="1"/>
    <col min="1796" max="1796" width="10.5703125" customWidth="1"/>
    <col min="1797" max="1797" width="13.140625" customWidth="1"/>
    <col min="1798" max="1798" width="10.85546875" customWidth="1"/>
    <col min="1799" max="1799" width="12.5703125" customWidth="1"/>
    <col min="1803" max="1803" width="12.7109375" customWidth="1"/>
    <col min="1804" max="1804" width="10.5703125" customWidth="1"/>
    <col min="1805" max="1805" width="14.140625" bestFit="1" customWidth="1"/>
    <col min="1806" max="1806" width="11.7109375" bestFit="1" customWidth="1"/>
    <col min="2049" max="2049" width="5.42578125" customWidth="1"/>
    <col min="2050" max="2050" width="29" customWidth="1"/>
    <col min="2051" max="2051" width="12.28515625" customWidth="1"/>
    <col min="2052" max="2052" width="10.5703125" customWidth="1"/>
    <col min="2053" max="2053" width="13.140625" customWidth="1"/>
    <col min="2054" max="2054" width="10.85546875" customWidth="1"/>
    <col min="2055" max="2055" width="12.5703125" customWidth="1"/>
    <col min="2059" max="2059" width="12.7109375" customWidth="1"/>
    <col min="2060" max="2060" width="10.5703125" customWidth="1"/>
    <col min="2061" max="2061" width="14.140625" bestFit="1" customWidth="1"/>
    <col min="2062" max="2062" width="11.7109375" bestFit="1" customWidth="1"/>
    <col min="2305" max="2305" width="5.42578125" customWidth="1"/>
    <col min="2306" max="2306" width="29" customWidth="1"/>
    <col min="2307" max="2307" width="12.28515625" customWidth="1"/>
    <col min="2308" max="2308" width="10.5703125" customWidth="1"/>
    <col min="2309" max="2309" width="13.140625" customWidth="1"/>
    <col min="2310" max="2310" width="10.85546875" customWidth="1"/>
    <col min="2311" max="2311" width="12.5703125" customWidth="1"/>
    <col min="2315" max="2315" width="12.7109375" customWidth="1"/>
    <col min="2316" max="2316" width="10.5703125" customWidth="1"/>
    <col min="2317" max="2317" width="14.140625" bestFit="1" customWidth="1"/>
    <col min="2318" max="2318" width="11.7109375" bestFit="1" customWidth="1"/>
    <col min="2561" max="2561" width="5.42578125" customWidth="1"/>
    <col min="2562" max="2562" width="29" customWidth="1"/>
    <col min="2563" max="2563" width="12.28515625" customWidth="1"/>
    <col min="2564" max="2564" width="10.5703125" customWidth="1"/>
    <col min="2565" max="2565" width="13.140625" customWidth="1"/>
    <col min="2566" max="2566" width="10.85546875" customWidth="1"/>
    <col min="2567" max="2567" width="12.5703125" customWidth="1"/>
    <col min="2571" max="2571" width="12.7109375" customWidth="1"/>
    <col min="2572" max="2572" width="10.5703125" customWidth="1"/>
    <col min="2573" max="2573" width="14.140625" bestFit="1" customWidth="1"/>
    <col min="2574" max="2574" width="11.7109375" bestFit="1" customWidth="1"/>
    <col min="2817" max="2817" width="5.42578125" customWidth="1"/>
    <col min="2818" max="2818" width="29" customWidth="1"/>
    <col min="2819" max="2819" width="12.28515625" customWidth="1"/>
    <col min="2820" max="2820" width="10.5703125" customWidth="1"/>
    <col min="2821" max="2821" width="13.140625" customWidth="1"/>
    <col min="2822" max="2822" width="10.85546875" customWidth="1"/>
    <col min="2823" max="2823" width="12.5703125" customWidth="1"/>
    <col min="2827" max="2827" width="12.7109375" customWidth="1"/>
    <col min="2828" max="2828" width="10.5703125" customWidth="1"/>
    <col min="2829" max="2829" width="14.140625" bestFit="1" customWidth="1"/>
    <col min="2830" max="2830" width="11.7109375" bestFit="1" customWidth="1"/>
    <col min="3073" max="3073" width="5.42578125" customWidth="1"/>
    <col min="3074" max="3074" width="29" customWidth="1"/>
    <col min="3075" max="3075" width="12.28515625" customWidth="1"/>
    <col min="3076" max="3076" width="10.5703125" customWidth="1"/>
    <col min="3077" max="3077" width="13.140625" customWidth="1"/>
    <col min="3078" max="3078" width="10.85546875" customWidth="1"/>
    <col min="3079" max="3079" width="12.5703125" customWidth="1"/>
    <col min="3083" max="3083" width="12.7109375" customWidth="1"/>
    <col min="3084" max="3084" width="10.5703125" customWidth="1"/>
    <col min="3085" max="3085" width="14.140625" bestFit="1" customWidth="1"/>
    <col min="3086" max="3086" width="11.7109375" bestFit="1" customWidth="1"/>
    <col min="3329" max="3329" width="5.42578125" customWidth="1"/>
    <col min="3330" max="3330" width="29" customWidth="1"/>
    <col min="3331" max="3331" width="12.28515625" customWidth="1"/>
    <col min="3332" max="3332" width="10.5703125" customWidth="1"/>
    <col min="3333" max="3333" width="13.140625" customWidth="1"/>
    <col min="3334" max="3334" width="10.85546875" customWidth="1"/>
    <col min="3335" max="3335" width="12.5703125" customWidth="1"/>
    <col min="3339" max="3339" width="12.7109375" customWidth="1"/>
    <col min="3340" max="3340" width="10.5703125" customWidth="1"/>
    <col min="3341" max="3341" width="14.140625" bestFit="1" customWidth="1"/>
    <col min="3342" max="3342" width="11.7109375" bestFit="1" customWidth="1"/>
    <col min="3585" max="3585" width="5.42578125" customWidth="1"/>
    <col min="3586" max="3586" width="29" customWidth="1"/>
    <col min="3587" max="3587" width="12.28515625" customWidth="1"/>
    <col min="3588" max="3588" width="10.5703125" customWidth="1"/>
    <col min="3589" max="3589" width="13.140625" customWidth="1"/>
    <col min="3590" max="3590" width="10.85546875" customWidth="1"/>
    <col min="3591" max="3591" width="12.5703125" customWidth="1"/>
    <col min="3595" max="3595" width="12.7109375" customWidth="1"/>
    <col min="3596" max="3596" width="10.5703125" customWidth="1"/>
    <col min="3597" max="3597" width="14.140625" bestFit="1" customWidth="1"/>
    <col min="3598" max="3598" width="11.7109375" bestFit="1" customWidth="1"/>
    <col min="3841" max="3841" width="5.42578125" customWidth="1"/>
    <col min="3842" max="3842" width="29" customWidth="1"/>
    <col min="3843" max="3843" width="12.28515625" customWidth="1"/>
    <col min="3844" max="3844" width="10.5703125" customWidth="1"/>
    <col min="3845" max="3845" width="13.140625" customWidth="1"/>
    <col min="3846" max="3846" width="10.85546875" customWidth="1"/>
    <col min="3847" max="3847" width="12.5703125" customWidth="1"/>
    <col min="3851" max="3851" width="12.7109375" customWidth="1"/>
    <col min="3852" max="3852" width="10.5703125" customWidth="1"/>
    <col min="3853" max="3853" width="14.140625" bestFit="1" customWidth="1"/>
    <col min="3854" max="3854" width="11.7109375" bestFit="1" customWidth="1"/>
    <col min="4097" max="4097" width="5.42578125" customWidth="1"/>
    <col min="4098" max="4098" width="29" customWidth="1"/>
    <col min="4099" max="4099" width="12.28515625" customWidth="1"/>
    <col min="4100" max="4100" width="10.5703125" customWidth="1"/>
    <col min="4101" max="4101" width="13.140625" customWidth="1"/>
    <col min="4102" max="4102" width="10.85546875" customWidth="1"/>
    <col min="4103" max="4103" width="12.5703125" customWidth="1"/>
    <col min="4107" max="4107" width="12.7109375" customWidth="1"/>
    <col min="4108" max="4108" width="10.5703125" customWidth="1"/>
    <col min="4109" max="4109" width="14.140625" bestFit="1" customWidth="1"/>
    <col min="4110" max="4110" width="11.7109375" bestFit="1" customWidth="1"/>
    <col min="4353" max="4353" width="5.42578125" customWidth="1"/>
    <col min="4354" max="4354" width="29" customWidth="1"/>
    <col min="4355" max="4355" width="12.28515625" customWidth="1"/>
    <col min="4356" max="4356" width="10.5703125" customWidth="1"/>
    <col min="4357" max="4357" width="13.140625" customWidth="1"/>
    <col min="4358" max="4358" width="10.85546875" customWidth="1"/>
    <col min="4359" max="4359" width="12.5703125" customWidth="1"/>
    <col min="4363" max="4363" width="12.7109375" customWidth="1"/>
    <col min="4364" max="4364" width="10.5703125" customWidth="1"/>
    <col min="4365" max="4365" width="14.140625" bestFit="1" customWidth="1"/>
    <col min="4366" max="4366" width="11.7109375" bestFit="1" customWidth="1"/>
    <col min="4609" max="4609" width="5.42578125" customWidth="1"/>
    <col min="4610" max="4610" width="29" customWidth="1"/>
    <col min="4611" max="4611" width="12.28515625" customWidth="1"/>
    <col min="4612" max="4612" width="10.5703125" customWidth="1"/>
    <col min="4613" max="4613" width="13.140625" customWidth="1"/>
    <col min="4614" max="4614" width="10.85546875" customWidth="1"/>
    <col min="4615" max="4615" width="12.5703125" customWidth="1"/>
    <col min="4619" max="4619" width="12.7109375" customWidth="1"/>
    <col min="4620" max="4620" width="10.5703125" customWidth="1"/>
    <col min="4621" max="4621" width="14.140625" bestFit="1" customWidth="1"/>
    <col min="4622" max="4622" width="11.7109375" bestFit="1" customWidth="1"/>
    <col min="4865" max="4865" width="5.42578125" customWidth="1"/>
    <col min="4866" max="4866" width="29" customWidth="1"/>
    <col min="4867" max="4867" width="12.28515625" customWidth="1"/>
    <col min="4868" max="4868" width="10.5703125" customWidth="1"/>
    <col min="4869" max="4869" width="13.140625" customWidth="1"/>
    <col min="4870" max="4870" width="10.85546875" customWidth="1"/>
    <col min="4871" max="4871" width="12.5703125" customWidth="1"/>
    <col min="4875" max="4875" width="12.7109375" customWidth="1"/>
    <col min="4876" max="4876" width="10.5703125" customWidth="1"/>
    <col min="4877" max="4877" width="14.140625" bestFit="1" customWidth="1"/>
    <col min="4878" max="4878" width="11.7109375" bestFit="1" customWidth="1"/>
    <col min="5121" max="5121" width="5.42578125" customWidth="1"/>
    <col min="5122" max="5122" width="29" customWidth="1"/>
    <col min="5123" max="5123" width="12.28515625" customWidth="1"/>
    <col min="5124" max="5124" width="10.5703125" customWidth="1"/>
    <col min="5125" max="5125" width="13.140625" customWidth="1"/>
    <col min="5126" max="5126" width="10.85546875" customWidth="1"/>
    <col min="5127" max="5127" width="12.5703125" customWidth="1"/>
    <col min="5131" max="5131" width="12.7109375" customWidth="1"/>
    <col min="5132" max="5132" width="10.5703125" customWidth="1"/>
    <col min="5133" max="5133" width="14.140625" bestFit="1" customWidth="1"/>
    <col min="5134" max="5134" width="11.7109375" bestFit="1" customWidth="1"/>
    <col min="5377" max="5377" width="5.42578125" customWidth="1"/>
    <col min="5378" max="5378" width="29" customWidth="1"/>
    <col min="5379" max="5379" width="12.28515625" customWidth="1"/>
    <col min="5380" max="5380" width="10.5703125" customWidth="1"/>
    <col min="5381" max="5381" width="13.140625" customWidth="1"/>
    <col min="5382" max="5382" width="10.85546875" customWidth="1"/>
    <col min="5383" max="5383" width="12.5703125" customWidth="1"/>
    <col min="5387" max="5387" width="12.7109375" customWidth="1"/>
    <col min="5388" max="5388" width="10.5703125" customWidth="1"/>
    <col min="5389" max="5389" width="14.140625" bestFit="1" customWidth="1"/>
    <col min="5390" max="5390" width="11.7109375" bestFit="1" customWidth="1"/>
    <col min="5633" max="5633" width="5.42578125" customWidth="1"/>
    <col min="5634" max="5634" width="29" customWidth="1"/>
    <col min="5635" max="5635" width="12.28515625" customWidth="1"/>
    <col min="5636" max="5636" width="10.5703125" customWidth="1"/>
    <col min="5637" max="5637" width="13.140625" customWidth="1"/>
    <col min="5638" max="5638" width="10.85546875" customWidth="1"/>
    <col min="5639" max="5639" width="12.5703125" customWidth="1"/>
    <col min="5643" max="5643" width="12.7109375" customWidth="1"/>
    <col min="5644" max="5644" width="10.5703125" customWidth="1"/>
    <col min="5645" max="5645" width="14.140625" bestFit="1" customWidth="1"/>
    <col min="5646" max="5646" width="11.7109375" bestFit="1" customWidth="1"/>
    <col min="5889" max="5889" width="5.42578125" customWidth="1"/>
    <col min="5890" max="5890" width="29" customWidth="1"/>
    <col min="5891" max="5891" width="12.28515625" customWidth="1"/>
    <col min="5892" max="5892" width="10.5703125" customWidth="1"/>
    <col min="5893" max="5893" width="13.140625" customWidth="1"/>
    <col min="5894" max="5894" width="10.85546875" customWidth="1"/>
    <col min="5895" max="5895" width="12.5703125" customWidth="1"/>
    <col min="5899" max="5899" width="12.7109375" customWidth="1"/>
    <col min="5900" max="5900" width="10.5703125" customWidth="1"/>
    <col min="5901" max="5901" width="14.140625" bestFit="1" customWidth="1"/>
    <col min="5902" max="5902" width="11.7109375" bestFit="1" customWidth="1"/>
    <col min="6145" max="6145" width="5.42578125" customWidth="1"/>
    <col min="6146" max="6146" width="29" customWidth="1"/>
    <col min="6147" max="6147" width="12.28515625" customWidth="1"/>
    <col min="6148" max="6148" width="10.5703125" customWidth="1"/>
    <col min="6149" max="6149" width="13.140625" customWidth="1"/>
    <col min="6150" max="6150" width="10.85546875" customWidth="1"/>
    <col min="6151" max="6151" width="12.5703125" customWidth="1"/>
    <col min="6155" max="6155" width="12.7109375" customWidth="1"/>
    <col min="6156" max="6156" width="10.5703125" customWidth="1"/>
    <col min="6157" max="6157" width="14.140625" bestFit="1" customWidth="1"/>
    <col min="6158" max="6158" width="11.7109375" bestFit="1" customWidth="1"/>
    <col min="6401" max="6401" width="5.42578125" customWidth="1"/>
    <col min="6402" max="6402" width="29" customWidth="1"/>
    <col min="6403" max="6403" width="12.28515625" customWidth="1"/>
    <col min="6404" max="6404" width="10.5703125" customWidth="1"/>
    <col min="6405" max="6405" width="13.140625" customWidth="1"/>
    <col min="6406" max="6406" width="10.85546875" customWidth="1"/>
    <col min="6407" max="6407" width="12.5703125" customWidth="1"/>
    <col min="6411" max="6411" width="12.7109375" customWidth="1"/>
    <col min="6412" max="6412" width="10.5703125" customWidth="1"/>
    <col min="6413" max="6413" width="14.140625" bestFit="1" customWidth="1"/>
    <col min="6414" max="6414" width="11.7109375" bestFit="1" customWidth="1"/>
    <col min="6657" max="6657" width="5.42578125" customWidth="1"/>
    <col min="6658" max="6658" width="29" customWidth="1"/>
    <col min="6659" max="6659" width="12.28515625" customWidth="1"/>
    <col min="6660" max="6660" width="10.5703125" customWidth="1"/>
    <col min="6661" max="6661" width="13.140625" customWidth="1"/>
    <col min="6662" max="6662" width="10.85546875" customWidth="1"/>
    <col min="6663" max="6663" width="12.5703125" customWidth="1"/>
    <col min="6667" max="6667" width="12.7109375" customWidth="1"/>
    <col min="6668" max="6668" width="10.5703125" customWidth="1"/>
    <col min="6669" max="6669" width="14.140625" bestFit="1" customWidth="1"/>
    <col min="6670" max="6670" width="11.7109375" bestFit="1" customWidth="1"/>
    <col min="6913" max="6913" width="5.42578125" customWidth="1"/>
    <col min="6914" max="6914" width="29" customWidth="1"/>
    <col min="6915" max="6915" width="12.28515625" customWidth="1"/>
    <col min="6916" max="6916" width="10.5703125" customWidth="1"/>
    <col min="6917" max="6917" width="13.140625" customWidth="1"/>
    <col min="6918" max="6918" width="10.85546875" customWidth="1"/>
    <col min="6919" max="6919" width="12.5703125" customWidth="1"/>
    <col min="6923" max="6923" width="12.7109375" customWidth="1"/>
    <col min="6924" max="6924" width="10.5703125" customWidth="1"/>
    <col min="6925" max="6925" width="14.140625" bestFit="1" customWidth="1"/>
    <col min="6926" max="6926" width="11.7109375" bestFit="1" customWidth="1"/>
    <col min="7169" max="7169" width="5.42578125" customWidth="1"/>
    <col min="7170" max="7170" width="29" customWidth="1"/>
    <col min="7171" max="7171" width="12.28515625" customWidth="1"/>
    <col min="7172" max="7172" width="10.5703125" customWidth="1"/>
    <col min="7173" max="7173" width="13.140625" customWidth="1"/>
    <col min="7174" max="7174" width="10.85546875" customWidth="1"/>
    <col min="7175" max="7175" width="12.5703125" customWidth="1"/>
    <col min="7179" max="7179" width="12.7109375" customWidth="1"/>
    <col min="7180" max="7180" width="10.5703125" customWidth="1"/>
    <col min="7181" max="7181" width="14.140625" bestFit="1" customWidth="1"/>
    <col min="7182" max="7182" width="11.7109375" bestFit="1" customWidth="1"/>
    <col min="7425" max="7425" width="5.42578125" customWidth="1"/>
    <col min="7426" max="7426" width="29" customWidth="1"/>
    <col min="7427" max="7427" width="12.28515625" customWidth="1"/>
    <col min="7428" max="7428" width="10.5703125" customWidth="1"/>
    <col min="7429" max="7429" width="13.140625" customWidth="1"/>
    <col min="7430" max="7430" width="10.85546875" customWidth="1"/>
    <col min="7431" max="7431" width="12.5703125" customWidth="1"/>
    <col min="7435" max="7435" width="12.7109375" customWidth="1"/>
    <col min="7436" max="7436" width="10.5703125" customWidth="1"/>
    <col min="7437" max="7437" width="14.140625" bestFit="1" customWidth="1"/>
    <col min="7438" max="7438" width="11.7109375" bestFit="1" customWidth="1"/>
    <col min="7681" max="7681" width="5.42578125" customWidth="1"/>
    <col min="7682" max="7682" width="29" customWidth="1"/>
    <col min="7683" max="7683" width="12.28515625" customWidth="1"/>
    <col min="7684" max="7684" width="10.5703125" customWidth="1"/>
    <col min="7685" max="7685" width="13.140625" customWidth="1"/>
    <col min="7686" max="7686" width="10.85546875" customWidth="1"/>
    <col min="7687" max="7687" width="12.5703125" customWidth="1"/>
    <col min="7691" max="7691" width="12.7109375" customWidth="1"/>
    <col min="7692" max="7692" width="10.5703125" customWidth="1"/>
    <col min="7693" max="7693" width="14.140625" bestFit="1" customWidth="1"/>
    <col min="7694" max="7694" width="11.7109375" bestFit="1" customWidth="1"/>
    <col min="7937" max="7937" width="5.42578125" customWidth="1"/>
    <col min="7938" max="7938" width="29" customWidth="1"/>
    <col min="7939" max="7939" width="12.28515625" customWidth="1"/>
    <col min="7940" max="7940" width="10.5703125" customWidth="1"/>
    <col min="7941" max="7941" width="13.140625" customWidth="1"/>
    <col min="7942" max="7942" width="10.85546875" customWidth="1"/>
    <col min="7943" max="7943" width="12.5703125" customWidth="1"/>
    <col min="7947" max="7947" width="12.7109375" customWidth="1"/>
    <col min="7948" max="7948" width="10.5703125" customWidth="1"/>
    <col min="7949" max="7949" width="14.140625" bestFit="1" customWidth="1"/>
    <col min="7950" max="7950" width="11.7109375" bestFit="1" customWidth="1"/>
    <col min="8193" max="8193" width="5.42578125" customWidth="1"/>
    <col min="8194" max="8194" width="29" customWidth="1"/>
    <col min="8195" max="8195" width="12.28515625" customWidth="1"/>
    <col min="8196" max="8196" width="10.5703125" customWidth="1"/>
    <col min="8197" max="8197" width="13.140625" customWidth="1"/>
    <col min="8198" max="8198" width="10.85546875" customWidth="1"/>
    <col min="8199" max="8199" width="12.5703125" customWidth="1"/>
    <col min="8203" max="8203" width="12.7109375" customWidth="1"/>
    <col min="8204" max="8204" width="10.5703125" customWidth="1"/>
    <col min="8205" max="8205" width="14.140625" bestFit="1" customWidth="1"/>
    <col min="8206" max="8206" width="11.7109375" bestFit="1" customWidth="1"/>
    <col min="8449" max="8449" width="5.42578125" customWidth="1"/>
    <col min="8450" max="8450" width="29" customWidth="1"/>
    <col min="8451" max="8451" width="12.28515625" customWidth="1"/>
    <col min="8452" max="8452" width="10.5703125" customWidth="1"/>
    <col min="8453" max="8453" width="13.140625" customWidth="1"/>
    <col min="8454" max="8454" width="10.85546875" customWidth="1"/>
    <col min="8455" max="8455" width="12.5703125" customWidth="1"/>
    <col min="8459" max="8459" width="12.7109375" customWidth="1"/>
    <col min="8460" max="8460" width="10.5703125" customWidth="1"/>
    <col min="8461" max="8461" width="14.140625" bestFit="1" customWidth="1"/>
    <col min="8462" max="8462" width="11.7109375" bestFit="1" customWidth="1"/>
    <col min="8705" max="8705" width="5.42578125" customWidth="1"/>
    <col min="8706" max="8706" width="29" customWidth="1"/>
    <col min="8707" max="8707" width="12.28515625" customWidth="1"/>
    <col min="8708" max="8708" width="10.5703125" customWidth="1"/>
    <col min="8709" max="8709" width="13.140625" customWidth="1"/>
    <col min="8710" max="8710" width="10.85546875" customWidth="1"/>
    <col min="8711" max="8711" width="12.5703125" customWidth="1"/>
    <col min="8715" max="8715" width="12.7109375" customWidth="1"/>
    <col min="8716" max="8716" width="10.5703125" customWidth="1"/>
    <col min="8717" max="8717" width="14.140625" bestFit="1" customWidth="1"/>
    <col min="8718" max="8718" width="11.7109375" bestFit="1" customWidth="1"/>
    <col min="8961" max="8961" width="5.42578125" customWidth="1"/>
    <col min="8962" max="8962" width="29" customWidth="1"/>
    <col min="8963" max="8963" width="12.28515625" customWidth="1"/>
    <col min="8964" max="8964" width="10.5703125" customWidth="1"/>
    <col min="8965" max="8965" width="13.140625" customWidth="1"/>
    <col min="8966" max="8966" width="10.85546875" customWidth="1"/>
    <col min="8967" max="8967" width="12.5703125" customWidth="1"/>
    <col min="8971" max="8971" width="12.7109375" customWidth="1"/>
    <col min="8972" max="8972" width="10.5703125" customWidth="1"/>
    <col min="8973" max="8973" width="14.140625" bestFit="1" customWidth="1"/>
    <col min="8974" max="8974" width="11.7109375" bestFit="1" customWidth="1"/>
    <col min="9217" max="9217" width="5.42578125" customWidth="1"/>
    <col min="9218" max="9218" width="29" customWidth="1"/>
    <col min="9219" max="9219" width="12.28515625" customWidth="1"/>
    <col min="9220" max="9220" width="10.5703125" customWidth="1"/>
    <col min="9221" max="9221" width="13.140625" customWidth="1"/>
    <col min="9222" max="9222" width="10.85546875" customWidth="1"/>
    <col min="9223" max="9223" width="12.5703125" customWidth="1"/>
    <col min="9227" max="9227" width="12.7109375" customWidth="1"/>
    <col min="9228" max="9228" width="10.5703125" customWidth="1"/>
    <col min="9229" max="9229" width="14.140625" bestFit="1" customWidth="1"/>
    <col min="9230" max="9230" width="11.7109375" bestFit="1" customWidth="1"/>
    <col min="9473" max="9473" width="5.42578125" customWidth="1"/>
    <col min="9474" max="9474" width="29" customWidth="1"/>
    <col min="9475" max="9475" width="12.28515625" customWidth="1"/>
    <col min="9476" max="9476" width="10.5703125" customWidth="1"/>
    <col min="9477" max="9477" width="13.140625" customWidth="1"/>
    <col min="9478" max="9478" width="10.85546875" customWidth="1"/>
    <col min="9479" max="9479" width="12.5703125" customWidth="1"/>
    <col min="9483" max="9483" width="12.7109375" customWidth="1"/>
    <col min="9484" max="9484" width="10.5703125" customWidth="1"/>
    <col min="9485" max="9485" width="14.140625" bestFit="1" customWidth="1"/>
    <col min="9486" max="9486" width="11.7109375" bestFit="1" customWidth="1"/>
    <col min="9729" max="9729" width="5.42578125" customWidth="1"/>
    <col min="9730" max="9730" width="29" customWidth="1"/>
    <col min="9731" max="9731" width="12.28515625" customWidth="1"/>
    <col min="9732" max="9732" width="10.5703125" customWidth="1"/>
    <col min="9733" max="9733" width="13.140625" customWidth="1"/>
    <col min="9734" max="9734" width="10.85546875" customWidth="1"/>
    <col min="9735" max="9735" width="12.5703125" customWidth="1"/>
    <col min="9739" max="9739" width="12.7109375" customWidth="1"/>
    <col min="9740" max="9740" width="10.5703125" customWidth="1"/>
    <col min="9741" max="9741" width="14.140625" bestFit="1" customWidth="1"/>
    <col min="9742" max="9742" width="11.7109375" bestFit="1" customWidth="1"/>
    <col min="9985" max="9985" width="5.42578125" customWidth="1"/>
    <col min="9986" max="9986" width="29" customWidth="1"/>
    <col min="9987" max="9987" width="12.28515625" customWidth="1"/>
    <col min="9988" max="9988" width="10.5703125" customWidth="1"/>
    <col min="9989" max="9989" width="13.140625" customWidth="1"/>
    <col min="9990" max="9990" width="10.85546875" customWidth="1"/>
    <col min="9991" max="9991" width="12.5703125" customWidth="1"/>
    <col min="9995" max="9995" width="12.7109375" customWidth="1"/>
    <col min="9996" max="9996" width="10.5703125" customWidth="1"/>
    <col min="9997" max="9997" width="14.140625" bestFit="1" customWidth="1"/>
    <col min="9998" max="9998" width="11.7109375" bestFit="1" customWidth="1"/>
    <col min="10241" max="10241" width="5.42578125" customWidth="1"/>
    <col min="10242" max="10242" width="29" customWidth="1"/>
    <col min="10243" max="10243" width="12.28515625" customWidth="1"/>
    <col min="10244" max="10244" width="10.5703125" customWidth="1"/>
    <col min="10245" max="10245" width="13.140625" customWidth="1"/>
    <col min="10246" max="10246" width="10.85546875" customWidth="1"/>
    <col min="10247" max="10247" width="12.5703125" customWidth="1"/>
    <col min="10251" max="10251" width="12.7109375" customWidth="1"/>
    <col min="10252" max="10252" width="10.5703125" customWidth="1"/>
    <col min="10253" max="10253" width="14.140625" bestFit="1" customWidth="1"/>
    <col min="10254" max="10254" width="11.7109375" bestFit="1" customWidth="1"/>
    <col min="10497" max="10497" width="5.42578125" customWidth="1"/>
    <col min="10498" max="10498" width="29" customWidth="1"/>
    <col min="10499" max="10499" width="12.28515625" customWidth="1"/>
    <col min="10500" max="10500" width="10.5703125" customWidth="1"/>
    <col min="10501" max="10501" width="13.140625" customWidth="1"/>
    <col min="10502" max="10502" width="10.85546875" customWidth="1"/>
    <col min="10503" max="10503" width="12.5703125" customWidth="1"/>
    <col min="10507" max="10507" width="12.7109375" customWidth="1"/>
    <col min="10508" max="10508" width="10.5703125" customWidth="1"/>
    <col min="10509" max="10509" width="14.140625" bestFit="1" customWidth="1"/>
    <col min="10510" max="10510" width="11.7109375" bestFit="1" customWidth="1"/>
    <col min="10753" max="10753" width="5.42578125" customWidth="1"/>
    <col min="10754" max="10754" width="29" customWidth="1"/>
    <col min="10755" max="10755" width="12.28515625" customWidth="1"/>
    <col min="10756" max="10756" width="10.5703125" customWidth="1"/>
    <col min="10757" max="10757" width="13.140625" customWidth="1"/>
    <col min="10758" max="10758" width="10.85546875" customWidth="1"/>
    <col min="10759" max="10759" width="12.5703125" customWidth="1"/>
    <col min="10763" max="10763" width="12.7109375" customWidth="1"/>
    <col min="10764" max="10764" width="10.5703125" customWidth="1"/>
    <col min="10765" max="10765" width="14.140625" bestFit="1" customWidth="1"/>
    <col min="10766" max="10766" width="11.7109375" bestFit="1" customWidth="1"/>
    <col min="11009" max="11009" width="5.42578125" customWidth="1"/>
    <col min="11010" max="11010" width="29" customWidth="1"/>
    <col min="11011" max="11011" width="12.28515625" customWidth="1"/>
    <col min="11012" max="11012" width="10.5703125" customWidth="1"/>
    <col min="11013" max="11013" width="13.140625" customWidth="1"/>
    <col min="11014" max="11014" width="10.85546875" customWidth="1"/>
    <col min="11015" max="11015" width="12.5703125" customWidth="1"/>
    <col min="11019" max="11019" width="12.7109375" customWidth="1"/>
    <col min="11020" max="11020" width="10.5703125" customWidth="1"/>
    <col min="11021" max="11021" width="14.140625" bestFit="1" customWidth="1"/>
    <col min="11022" max="11022" width="11.7109375" bestFit="1" customWidth="1"/>
    <col min="11265" max="11265" width="5.42578125" customWidth="1"/>
    <col min="11266" max="11266" width="29" customWidth="1"/>
    <col min="11267" max="11267" width="12.28515625" customWidth="1"/>
    <col min="11268" max="11268" width="10.5703125" customWidth="1"/>
    <col min="11269" max="11269" width="13.140625" customWidth="1"/>
    <col min="11270" max="11270" width="10.85546875" customWidth="1"/>
    <col min="11271" max="11271" width="12.5703125" customWidth="1"/>
    <col min="11275" max="11275" width="12.7109375" customWidth="1"/>
    <col min="11276" max="11276" width="10.5703125" customWidth="1"/>
    <col min="11277" max="11277" width="14.140625" bestFit="1" customWidth="1"/>
    <col min="11278" max="11278" width="11.7109375" bestFit="1" customWidth="1"/>
    <col min="11521" max="11521" width="5.42578125" customWidth="1"/>
    <col min="11522" max="11522" width="29" customWidth="1"/>
    <col min="11523" max="11523" width="12.28515625" customWidth="1"/>
    <col min="11524" max="11524" width="10.5703125" customWidth="1"/>
    <col min="11525" max="11525" width="13.140625" customWidth="1"/>
    <col min="11526" max="11526" width="10.85546875" customWidth="1"/>
    <col min="11527" max="11527" width="12.5703125" customWidth="1"/>
    <col min="11531" max="11531" width="12.7109375" customWidth="1"/>
    <col min="11532" max="11532" width="10.5703125" customWidth="1"/>
    <col min="11533" max="11533" width="14.140625" bestFit="1" customWidth="1"/>
    <col min="11534" max="11534" width="11.7109375" bestFit="1" customWidth="1"/>
    <col min="11777" max="11777" width="5.42578125" customWidth="1"/>
    <col min="11778" max="11778" width="29" customWidth="1"/>
    <col min="11779" max="11779" width="12.28515625" customWidth="1"/>
    <col min="11780" max="11780" width="10.5703125" customWidth="1"/>
    <col min="11781" max="11781" width="13.140625" customWidth="1"/>
    <col min="11782" max="11782" width="10.85546875" customWidth="1"/>
    <col min="11783" max="11783" width="12.5703125" customWidth="1"/>
    <col min="11787" max="11787" width="12.7109375" customWidth="1"/>
    <col min="11788" max="11788" width="10.5703125" customWidth="1"/>
    <col min="11789" max="11789" width="14.140625" bestFit="1" customWidth="1"/>
    <col min="11790" max="11790" width="11.7109375" bestFit="1" customWidth="1"/>
    <col min="12033" max="12033" width="5.42578125" customWidth="1"/>
    <col min="12034" max="12034" width="29" customWidth="1"/>
    <col min="12035" max="12035" width="12.28515625" customWidth="1"/>
    <col min="12036" max="12036" width="10.5703125" customWidth="1"/>
    <col min="12037" max="12037" width="13.140625" customWidth="1"/>
    <col min="12038" max="12038" width="10.85546875" customWidth="1"/>
    <col min="12039" max="12039" width="12.5703125" customWidth="1"/>
    <col min="12043" max="12043" width="12.7109375" customWidth="1"/>
    <col min="12044" max="12044" width="10.5703125" customWidth="1"/>
    <col min="12045" max="12045" width="14.140625" bestFit="1" customWidth="1"/>
    <col min="12046" max="12046" width="11.7109375" bestFit="1" customWidth="1"/>
    <col min="12289" max="12289" width="5.42578125" customWidth="1"/>
    <col min="12290" max="12290" width="29" customWidth="1"/>
    <col min="12291" max="12291" width="12.28515625" customWidth="1"/>
    <col min="12292" max="12292" width="10.5703125" customWidth="1"/>
    <col min="12293" max="12293" width="13.140625" customWidth="1"/>
    <col min="12294" max="12294" width="10.85546875" customWidth="1"/>
    <col min="12295" max="12295" width="12.5703125" customWidth="1"/>
    <col min="12299" max="12299" width="12.7109375" customWidth="1"/>
    <col min="12300" max="12300" width="10.5703125" customWidth="1"/>
    <col min="12301" max="12301" width="14.140625" bestFit="1" customWidth="1"/>
    <col min="12302" max="12302" width="11.7109375" bestFit="1" customWidth="1"/>
    <col min="12545" max="12545" width="5.42578125" customWidth="1"/>
    <col min="12546" max="12546" width="29" customWidth="1"/>
    <col min="12547" max="12547" width="12.28515625" customWidth="1"/>
    <col min="12548" max="12548" width="10.5703125" customWidth="1"/>
    <col min="12549" max="12549" width="13.140625" customWidth="1"/>
    <col min="12550" max="12550" width="10.85546875" customWidth="1"/>
    <col min="12551" max="12551" width="12.5703125" customWidth="1"/>
    <col min="12555" max="12555" width="12.7109375" customWidth="1"/>
    <col min="12556" max="12556" width="10.5703125" customWidth="1"/>
    <col min="12557" max="12557" width="14.140625" bestFit="1" customWidth="1"/>
    <col min="12558" max="12558" width="11.7109375" bestFit="1" customWidth="1"/>
    <col min="12801" max="12801" width="5.42578125" customWidth="1"/>
    <col min="12802" max="12802" width="29" customWidth="1"/>
    <col min="12803" max="12803" width="12.28515625" customWidth="1"/>
    <col min="12804" max="12804" width="10.5703125" customWidth="1"/>
    <col min="12805" max="12805" width="13.140625" customWidth="1"/>
    <col min="12806" max="12806" width="10.85546875" customWidth="1"/>
    <col min="12807" max="12807" width="12.5703125" customWidth="1"/>
    <col min="12811" max="12811" width="12.7109375" customWidth="1"/>
    <col min="12812" max="12812" width="10.5703125" customWidth="1"/>
    <col min="12813" max="12813" width="14.140625" bestFit="1" customWidth="1"/>
    <col min="12814" max="12814" width="11.7109375" bestFit="1" customWidth="1"/>
    <col min="13057" max="13057" width="5.42578125" customWidth="1"/>
    <col min="13058" max="13058" width="29" customWidth="1"/>
    <col min="13059" max="13059" width="12.28515625" customWidth="1"/>
    <col min="13060" max="13060" width="10.5703125" customWidth="1"/>
    <col min="13061" max="13061" width="13.140625" customWidth="1"/>
    <col min="13062" max="13062" width="10.85546875" customWidth="1"/>
    <col min="13063" max="13063" width="12.5703125" customWidth="1"/>
    <col min="13067" max="13067" width="12.7109375" customWidth="1"/>
    <col min="13068" max="13068" width="10.5703125" customWidth="1"/>
    <col min="13069" max="13069" width="14.140625" bestFit="1" customWidth="1"/>
    <col min="13070" max="13070" width="11.7109375" bestFit="1" customWidth="1"/>
    <col min="13313" max="13313" width="5.42578125" customWidth="1"/>
    <col min="13314" max="13314" width="29" customWidth="1"/>
    <col min="13315" max="13315" width="12.28515625" customWidth="1"/>
    <col min="13316" max="13316" width="10.5703125" customWidth="1"/>
    <col min="13317" max="13317" width="13.140625" customWidth="1"/>
    <col min="13318" max="13318" width="10.85546875" customWidth="1"/>
    <col min="13319" max="13319" width="12.5703125" customWidth="1"/>
    <col min="13323" max="13323" width="12.7109375" customWidth="1"/>
    <col min="13324" max="13324" width="10.5703125" customWidth="1"/>
    <col min="13325" max="13325" width="14.140625" bestFit="1" customWidth="1"/>
    <col min="13326" max="13326" width="11.7109375" bestFit="1" customWidth="1"/>
    <col min="13569" max="13569" width="5.42578125" customWidth="1"/>
    <col min="13570" max="13570" width="29" customWidth="1"/>
    <col min="13571" max="13571" width="12.28515625" customWidth="1"/>
    <col min="13572" max="13572" width="10.5703125" customWidth="1"/>
    <col min="13573" max="13573" width="13.140625" customWidth="1"/>
    <col min="13574" max="13574" width="10.85546875" customWidth="1"/>
    <col min="13575" max="13575" width="12.5703125" customWidth="1"/>
    <col min="13579" max="13579" width="12.7109375" customWidth="1"/>
    <col min="13580" max="13580" width="10.5703125" customWidth="1"/>
    <col min="13581" max="13581" width="14.140625" bestFit="1" customWidth="1"/>
    <col min="13582" max="13582" width="11.7109375" bestFit="1" customWidth="1"/>
    <col min="13825" max="13825" width="5.42578125" customWidth="1"/>
    <col min="13826" max="13826" width="29" customWidth="1"/>
    <col min="13827" max="13827" width="12.28515625" customWidth="1"/>
    <col min="13828" max="13828" width="10.5703125" customWidth="1"/>
    <col min="13829" max="13829" width="13.140625" customWidth="1"/>
    <col min="13830" max="13830" width="10.85546875" customWidth="1"/>
    <col min="13831" max="13831" width="12.5703125" customWidth="1"/>
    <col min="13835" max="13835" width="12.7109375" customWidth="1"/>
    <col min="13836" max="13836" width="10.5703125" customWidth="1"/>
    <col min="13837" max="13837" width="14.140625" bestFit="1" customWidth="1"/>
    <col min="13838" max="13838" width="11.7109375" bestFit="1" customWidth="1"/>
    <col min="14081" max="14081" width="5.42578125" customWidth="1"/>
    <col min="14082" max="14082" width="29" customWidth="1"/>
    <col min="14083" max="14083" width="12.28515625" customWidth="1"/>
    <col min="14084" max="14084" width="10.5703125" customWidth="1"/>
    <col min="14085" max="14085" width="13.140625" customWidth="1"/>
    <col min="14086" max="14086" width="10.85546875" customWidth="1"/>
    <col min="14087" max="14087" width="12.5703125" customWidth="1"/>
    <col min="14091" max="14091" width="12.7109375" customWidth="1"/>
    <col min="14092" max="14092" width="10.5703125" customWidth="1"/>
    <col min="14093" max="14093" width="14.140625" bestFit="1" customWidth="1"/>
    <col min="14094" max="14094" width="11.7109375" bestFit="1" customWidth="1"/>
    <col min="14337" max="14337" width="5.42578125" customWidth="1"/>
    <col min="14338" max="14338" width="29" customWidth="1"/>
    <col min="14339" max="14339" width="12.28515625" customWidth="1"/>
    <col min="14340" max="14340" width="10.5703125" customWidth="1"/>
    <col min="14341" max="14341" width="13.140625" customWidth="1"/>
    <col min="14342" max="14342" width="10.85546875" customWidth="1"/>
    <col min="14343" max="14343" width="12.5703125" customWidth="1"/>
    <col min="14347" max="14347" width="12.7109375" customWidth="1"/>
    <col min="14348" max="14348" width="10.5703125" customWidth="1"/>
    <col min="14349" max="14349" width="14.140625" bestFit="1" customWidth="1"/>
    <col min="14350" max="14350" width="11.7109375" bestFit="1" customWidth="1"/>
    <col min="14593" max="14593" width="5.42578125" customWidth="1"/>
    <col min="14594" max="14594" width="29" customWidth="1"/>
    <col min="14595" max="14595" width="12.28515625" customWidth="1"/>
    <col min="14596" max="14596" width="10.5703125" customWidth="1"/>
    <col min="14597" max="14597" width="13.140625" customWidth="1"/>
    <col min="14598" max="14598" width="10.85546875" customWidth="1"/>
    <col min="14599" max="14599" width="12.5703125" customWidth="1"/>
    <col min="14603" max="14603" width="12.7109375" customWidth="1"/>
    <col min="14604" max="14604" width="10.5703125" customWidth="1"/>
    <col min="14605" max="14605" width="14.140625" bestFit="1" customWidth="1"/>
    <col min="14606" max="14606" width="11.7109375" bestFit="1" customWidth="1"/>
    <col min="14849" max="14849" width="5.42578125" customWidth="1"/>
    <col min="14850" max="14850" width="29" customWidth="1"/>
    <col min="14851" max="14851" width="12.28515625" customWidth="1"/>
    <col min="14852" max="14852" width="10.5703125" customWidth="1"/>
    <col min="14853" max="14853" width="13.140625" customWidth="1"/>
    <col min="14854" max="14854" width="10.85546875" customWidth="1"/>
    <col min="14855" max="14855" width="12.5703125" customWidth="1"/>
    <col min="14859" max="14859" width="12.7109375" customWidth="1"/>
    <col min="14860" max="14860" width="10.5703125" customWidth="1"/>
    <col min="14861" max="14861" width="14.140625" bestFit="1" customWidth="1"/>
    <col min="14862" max="14862" width="11.7109375" bestFit="1" customWidth="1"/>
    <col min="15105" max="15105" width="5.42578125" customWidth="1"/>
    <col min="15106" max="15106" width="29" customWidth="1"/>
    <col min="15107" max="15107" width="12.28515625" customWidth="1"/>
    <col min="15108" max="15108" width="10.5703125" customWidth="1"/>
    <col min="15109" max="15109" width="13.140625" customWidth="1"/>
    <col min="15110" max="15110" width="10.85546875" customWidth="1"/>
    <col min="15111" max="15111" width="12.5703125" customWidth="1"/>
    <col min="15115" max="15115" width="12.7109375" customWidth="1"/>
    <col min="15116" max="15116" width="10.5703125" customWidth="1"/>
    <col min="15117" max="15117" width="14.140625" bestFit="1" customWidth="1"/>
    <col min="15118" max="15118" width="11.7109375" bestFit="1" customWidth="1"/>
    <col min="15361" max="15361" width="5.42578125" customWidth="1"/>
    <col min="15362" max="15362" width="29" customWidth="1"/>
    <col min="15363" max="15363" width="12.28515625" customWidth="1"/>
    <col min="15364" max="15364" width="10.5703125" customWidth="1"/>
    <col min="15365" max="15365" width="13.140625" customWidth="1"/>
    <col min="15366" max="15366" width="10.85546875" customWidth="1"/>
    <col min="15367" max="15367" width="12.5703125" customWidth="1"/>
    <col min="15371" max="15371" width="12.7109375" customWidth="1"/>
    <col min="15372" max="15372" width="10.5703125" customWidth="1"/>
    <col min="15373" max="15373" width="14.140625" bestFit="1" customWidth="1"/>
    <col min="15374" max="15374" width="11.7109375" bestFit="1" customWidth="1"/>
    <col min="15617" max="15617" width="5.42578125" customWidth="1"/>
    <col min="15618" max="15618" width="29" customWidth="1"/>
    <col min="15619" max="15619" width="12.28515625" customWidth="1"/>
    <col min="15620" max="15620" width="10.5703125" customWidth="1"/>
    <col min="15621" max="15621" width="13.140625" customWidth="1"/>
    <col min="15622" max="15622" width="10.85546875" customWidth="1"/>
    <col min="15623" max="15623" width="12.5703125" customWidth="1"/>
    <col min="15627" max="15627" width="12.7109375" customWidth="1"/>
    <col min="15628" max="15628" width="10.5703125" customWidth="1"/>
    <col min="15629" max="15629" width="14.140625" bestFit="1" customWidth="1"/>
    <col min="15630" max="15630" width="11.7109375" bestFit="1" customWidth="1"/>
    <col min="15873" max="15873" width="5.42578125" customWidth="1"/>
    <col min="15874" max="15874" width="29" customWidth="1"/>
    <col min="15875" max="15875" width="12.28515625" customWidth="1"/>
    <col min="15876" max="15876" width="10.5703125" customWidth="1"/>
    <col min="15877" max="15877" width="13.140625" customWidth="1"/>
    <col min="15878" max="15878" width="10.85546875" customWidth="1"/>
    <col min="15879" max="15879" width="12.5703125" customWidth="1"/>
    <col min="15883" max="15883" width="12.7109375" customWidth="1"/>
    <col min="15884" max="15884" width="10.5703125" customWidth="1"/>
    <col min="15885" max="15885" width="14.140625" bestFit="1" customWidth="1"/>
    <col min="15886" max="15886" width="11.7109375" bestFit="1" customWidth="1"/>
    <col min="16129" max="16129" width="5.42578125" customWidth="1"/>
    <col min="16130" max="16130" width="29" customWidth="1"/>
    <col min="16131" max="16131" width="12.28515625" customWidth="1"/>
    <col min="16132" max="16132" width="10.5703125" customWidth="1"/>
    <col min="16133" max="16133" width="13.140625" customWidth="1"/>
    <col min="16134" max="16134" width="10.85546875" customWidth="1"/>
    <col min="16135" max="16135" width="12.5703125" customWidth="1"/>
    <col min="16139" max="16139" width="12.7109375" customWidth="1"/>
    <col min="16140" max="16140" width="10.5703125" customWidth="1"/>
    <col min="16141" max="16141" width="14.140625" bestFit="1" customWidth="1"/>
    <col min="16142" max="16142" width="11.7109375" bestFit="1" customWidth="1"/>
  </cols>
  <sheetData>
    <row r="1" spans="1:12" ht="15.75" thickBot="1" x14ac:dyDescent="0.3"/>
    <row r="2" spans="1:12" ht="15.75" thickBot="1" x14ac:dyDescent="0.3">
      <c r="B2" s="315"/>
      <c r="C2" s="315"/>
      <c r="L2" s="111" t="s">
        <v>183</v>
      </c>
    </row>
    <row r="3" spans="1:12" ht="18.75" x14ac:dyDescent="0.3">
      <c r="H3" s="74"/>
      <c r="I3" s="74"/>
      <c r="J3" s="74"/>
      <c r="L3" s="99"/>
    </row>
    <row r="4" spans="1:12" x14ac:dyDescent="0.25">
      <c r="A4" s="331"/>
      <c r="B4" s="331"/>
      <c r="C4" s="331"/>
      <c r="D4" s="331"/>
      <c r="E4" s="331"/>
      <c r="F4" s="331"/>
      <c r="G4" s="331"/>
      <c r="H4" s="331"/>
      <c r="I4" s="331"/>
      <c r="J4" s="331"/>
      <c r="K4" s="331"/>
      <c r="L4" s="331"/>
    </row>
    <row r="5" spans="1:12" x14ac:dyDescent="0.25">
      <c r="A5" s="283"/>
      <c r="B5" s="283"/>
      <c r="C5" s="283"/>
      <c r="D5" s="283"/>
      <c r="E5" s="283"/>
      <c r="F5" s="283"/>
      <c r="G5" s="283"/>
      <c r="H5" s="283"/>
      <c r="I5" s="283"/>
      <c r="J5" s="283"/>
      <c r="K5" s="283"/>
      <c r="L5" s="283"/>
    </row>
    <row r="6" spans="1:12" x14ac:dyDescent="0.25">
      <c r="A6" s="330" t="s">
        <v>1</v>
      </c>
      <c r="B6" s="330"/>
      <c r="C6" s="330"/>
      <c r="D6" s="330"/>
      <c r="E6" s="330"/>
      <c r="F6" s="330"/>
      <c r="G6" s="330"/>
      <c r="H6" s="330"/>
      <c r="I6" s="330"/>
      <c r="J6" s="330"/>
      <c r="K6" s="330"/>
      <c r="L6" s="330"/>
    </row>
    <row r="7" spans="1:12" x14ac:dyDescent="0.25">
      <c r="A7" s="331" t="s">
        <v>2</v>
      </c>
      <c r="B7" s="331"/>
      <c r="C7" s="331"/>
      <c r="D7" s="331"/>
      <c r="E7" s="331"/>
      <c r="F7" s="331"/>
      <c r="G7" s="331"/>
      <c r="H7" s="331"/>
      <c r="I7" s="331"/>
      <c r="J7" s="331"/>
      <c r="K7" s="331"/>
      <c r="L7" s="331"/>
    </row>
    <row r="8" spans="1:12" x14ac:dyDescent="0.25">
      <c r="A8" s="332" t="s">
        <v>3</v>
      </c>
      <c r="B8" s="331"/>
      <c r="C8" s="331"/>
      <c r="D8" s="331"/>
      <c r="E8" s="331"/>
      <c r="F8" s="331"/>
      <c r="G8" s="331"/>
      <c r="H8" s="331"/>
      <c r="I8" s="331"/>
      <c r="J8" s="331"/>
      <c r="K8" s="331"/>
      <c r="L8" s="331"/>
    </row>
    <row r="10" spans="1:12" ht="15.75" customHeight="1" x14ac:dyDescent="0.25">
      <c r="A10" s="105"/>
      <c r="B10" s="369" t="s">
        <v>217</v>
      </c>
      <c r="C10" s="369"/>
      <c r="D10" s="369"/>
      <c r="E10" s="369"/>
      <c r="F10" s="369"/>
      <c r="G10" s="369"/>
      <c r="H10" s="369"/>
      <c r="I10" s="369"/>
      <c r="J10" s="369"/>
      <c r="K10" s="369"/>
      <c r="L10" s="369"/>
    </row>
    <row r="11" spans="1:12" x14ac:dyDescent="0.25">
      <c r="A11" s="341" t="s">
        <v>4</v>
      </c>
      <c r="B11" s="376" t="s">
        <v>155</v>
      </c>
      <c r="C11" s="348" t="s">
        <v>84</v>
      </c>
      <c r="D11" s="348"/>
      <c r="E11" s="354" t="s">
        <v>85</v>
      </c>
      <c r="F11" s="354"/>
      <c r="G11" s="354" t="s">
        <v>86</v>
      </c>
      <c r="H11" s="354"/>
      <c r="I11" s="354" t="s">
        <v>87</v>
      </c>
      <c r="J11" s="354"/>
    </row>
    <row r="12" spans="1:12" x14ac:dyDescent="0.25">
      <c r="A12" s="341"/>
      <c r="B12" s="376"/>
      <c r="C12" s="289" t="s">
        <v>99</v>
      </c>
      <c r="D12" s="289" t="s">
        <v>90</v>
      </c>
      <c r="E12" s="289" t="s">
        <v>99</v>
      </c>
      <c r="F12" s="289" t="s">
        <v>90</v>
      </c>
      <c r="G12" s="289" t="s">
        <v>99</v>
      </c>
      <c r="H12" s="289" t="s">
        <v>90</v>
      </c>
      <c r="I12" s="289" t="s">
        <v>99</v>
      </c>
      <c r="J12" s="289" t="s">
        <v>90</v>
      </c>
    </row>
    <row r="13" spans="1:12" x14ac:dyDescent="0.25">
      <c r="A13" s="300">
        <v>1</v>
      </c>
      <c r="B13" s="82" t="s">
        <v>100</v>
      </c>
      <c r="C13" s="301">
        <v>18</v>
      </c>
      <c r="D13" s="301">
        <v>12</v>
      </c>
      <c r="E13" s="301">
        <v>19</v>
      </c>
      <c r="F13" s="301">
        <v>19</v>
      </c>
      <c r="G13" s="301">
        <v>19</v>
      </c>
      <c r="H13" s="301">
        <v>14</v>
      </c>
      <c r="I13" s="301">
        <v>12</v>
      </c>
      <c r="J13" s="301">
        <v>20</v>
      </c>
    </row>
    <row r="14" spans="1:12" x14ac:dyDescent="0.25">
      <c r="A14" s="300">
        <v>2</v>
      </c>
      <c r="B14" s="82" t="s">
        <v>101</v>
      </c>
      <c r="C14" s="301">
        <v>14</v>
      </c>
      <c r="D14" s="301">
        <v>11</v>
      </c>
      <c r="E14" s="301">
        <v>16</v>
      </c>
      <c r="F14" s="301">
        <v>9</v>
      </c>
      <c r="G14" s="301">
        <v>16</v>
      </c>
      <c r="H14" s="301">
        <v>11</v>
      </c>
      <c r="I14" s="301">
        <v>12</v>
      </c>
      <c r="J14" s="301">
        <v>18</v>
      </c>
    </row>
    <row r="15" spans="1:12" x14ac:dyDescent="0.25">
      <c r="A15" s="300">
        <v>3</v>
      </c>
      <c r="B15" s="82" t="s">
        <v>102</v>
      </c>
      <c r="C15" s="301">
        <v>75</v>
      </c>
      <c r="D15" s="301">
        <v>96</v>
      </c>
      <c r="E15" s="301">
        <v>82</v>
      </c>
      <c r="F15" s="301">
        <v>80</v>
      </c>
      <c r="G15" s="301">
        <v>82</v>
      </c>
      <c r="H15" s="301">
        <v>93</v>
      </c>
      <c r="I15" s="301">
        <v>65</v>
      </c>
      <c r="J15" s="301">
        <v>75</v>
      </c>
    </row>
    <row r="16" spans="1:12" x14ac:dyDescent="0.25">
      <c r="A16" s="300">
        <v>4</v>
      </c>
      <c r="B16" s="82" t="s">
        <v>103</v>
      </c>
      <c r="C16" s="301">
        <v>10</v>
      </c>
      <c r="D16" s="301">
        <v>8</v>
      </c>
      <c r="E16" s="301">
        <v>16</v>
      </c>
      <c r="F16" s="301">
        <v>13</v>
      </c>
      <c r="G16" s="301">
        <v>15</v>
      </c>
      <c r="H16" s="301">
        <v>9</v>
      </c>
      <c r="I16" s="301">
        <v>9</v>
      </c>
      <c r="J16" s="301">
        <v>13</v>
      </c>
    </row>
    <row r="17" spans="1:10" ht="24" x14ac:dyDescent="0.25">
      <c r="A17" s="300">
        <v>5</v>
      </c>
      <c r="B17" s="82" t="s">
        <v>189</v>
      </c>
      <c r="C17" s="301">
        <v>0</v>
      </c>
      <c r="D17" s="301">
        <v>0</v>
      </c>
      <c r="E17" s="301">
        <v>0</v>
      </c>
      <c r="F17" s="301">
        <v>0</v>
      </c>
      <c r="G17" s="301">
        <v>0</v>
      </c>
      <c r="H17" s="301">
        <v>0</v>
      </c>
      <c r="I17" s="301">
        <v>3</v>
      </c>
      <c r="J17" s="301">
        <v>0</v>
      </c>
    </row>
    <row r="18" spans="1:10" ht="36" x14ac:dyDescent="0.25">
      <c r="A18" s="300">
        <v>6</v>
      </c>
      <c r="B18" s="82" t="s">
        <v>190</v>
      </c>
      <c r="C18" s="301">
        <v>0</v>
      </c>
      <c r="D18" s="301">
        <v>1</v>
      </c>
      <c r="E18" s="301">
        <v>0</v>
      </c>
      <c r="F18" s="301">
        <v>0</v>
      </c>
      <c r="G18" s="301">
        <v>4</v>
      </c>
      <c r="H18" s="301">
        <v>1</v>
      </c>
      <c r="I18" s="301">
        <v>0</v>
      </c>
      <c r="J18" s="301">
        <v>1</v>
      </c>
    </row>
    <row r="19" spans="1:10" ht="36" x14ac:dyDescent="0.25">
      <c r="A19" s="300">
        <v>7</v>
      </c>
      <c r="B19" s="82" t="s">
        <v>191</v>
      </c>
      <c r="C19" s="301">
        <v>0</v>
      </c>
      <c r="D19" s="301">
        <v>5</v>
      </c>
      <c r="E19" s="301">
        <v>2</v>
      </c>
      <c r="F19" s="301">
        <v>3</v>
      </c>
      <c r="G19" s="301">
        <v>3</v>
      </c>
      <c r="H19" s="301">
        <v>1</v>
      </c>
      <c r="I19" s="301">
        <v>1</v>
      </c>
      <c r="J19" s="301">
        <v>5</v>
      </c>
    </row>
    <row r="20" spans="1:10" x14ac:dyDescent="0.25">
      <c r="A20" s="300">
        <v>8</v>
      </c>
      <c r="B20" s="82" t="s">
        <v>104</v>
      </c>
      <c r="C20" s="301">
        <v>400</v>
      </c>
      <c r="D20" s="301">
        <v>406</v>
      </c>
      <c r="E20" s="301">
        <v>425</v>
      </c>
      <c r="F20" s="301">
        <v>481</v>
      </c>
      <c r="G20" s="301">
        <v>425</v>
      </c>
      <c r="H20" s="301">
        <v>468</v>
      </c>
      <c r="I20" s="301">
        <v>375</v>
      </c>
      <c r="J20" s="301">
        <v>467</v>
      </c>
    </row>
    <row r="21" spans="1:10" x14ac:dyDescent="0.25">
      <c r="A21" s="300">
        <v>9</v>
      </c>
      <c r="B21" s="82" t="s">
        <v>105</v>
      </c>
      <c r="C21" s="301">
        <v>300</v>
      </c>
      <c r="D21" s="301">
        <v>393</v>
      </c>
      <c r="E21" s="301">
        <v>350</v>
      </c>
      <c r="F21" s="301">
        <v>285</v>
      </c>
      <c r="G21" s="301">
        <v>375</v>
      </c>
      <c r="H21" s="301">
        <v>332</v>
      </c>
      <c r="I21" s="301">
        <v>275</v>
      </c>
      <c r="J21" s="301">
        <v>327</v>
      </c>
    </row>
    <row r="22" spans="1:10" x14ac:dyDescent="0.25">
      <c r="A22" s="300">
        <v>10</v>
      </c>
      <c r="B22" s="82" t="s">
        <v>106</v>
      </c>
      <c r="C22" s="301">
        <v>100</v>
      </c>
      <c r="D22" s="301">
        <v>178</v>
      </c>
      <c r="E22" s="301">
        <v>150</v>
      </c>
      <c r="F22" s="301">
        <v>180</v>
      </c>
      <c r="G22" s="301">
        <v>150</v>
      </c>
      <c r="H22" s="301">
        <v>176</v>
      </c>
      <c r="I22" s="301">
        <v>100</v>
      </c>
      <c r="J22" s="301">
        <v>156</v>
      </c>
    </row>
    <row r="23" spans="1:10" x14ac:dyDescent="0.25">
      <c r="A23" s="300">
        <v>11</v>
      </c>
      <c r="B23" s="82" t="s">
        <v>107</v>
      </c>
      <c r="C23" s="301">
        <v>145</v>
      </c>
      <c r="D23" s="301">
        <v>170</v>
      </c>
      <c r="E23" s="301">
        <v>170</v>
      </c>
      <c r="F23" s="301">
        <v>157</v>
      </c>
      <c r="G23" s="301">
        <v>170</v>
      </c>
      <c r="H23" s="301">
        <v>257</v>
      </c>
      <c r="I23" s="301">
        <v>140</v>
      </c>
      <c r="J23" s="301">
        <v>263</v>
      </c>
    </row>
    <row r="24" spans="1:10" x14ac:dyDescent="0.25">
      <c r="A24" s="300">
        <v>12</v>
      </c>
      <c r="B24" s="82" t="s">
        <v>108</v>
      </c>
      <c r="C24" s="301">
        <v>900</v>
      </c>
      <c r="D24" s="301">
        <v>1331</v>
      </c>
      <c r="E24" s="301">
        <v>1075</v>
      </c>
      <c r="F24" s="301">
        <v>1385</v>
      </c>
      <c r="G24" s="301">
        <v>1075</v>
      </c>
      <c r="H24" s="301">
        <v>1092</v>
      </c>
      <c r="I24" s="301">
        <v>850</v>
      </c>
      <c r="J24" s="301">
        <v>1090</v>
      </c>
    </row>
    <row r="25" spans="1:10" x14ac:dyDescent="0.25">
      <c r="A25" s="300">
        <v>13</v>
      </c>
      <c r="B25" s="82" t="s">
        <v>109</v>
      </c>
      <c r="C25" s="301">
        <v>350</v>
      </c>
      <c r="D25" s="301">
        <v>494</v>
      </c>
      <c r="E25" s="301">
        <v>450</v>
      </c>
      <c r="F25" s="301">
        <v>402</v>
      </c>
      <c r="G25" s="301">
        <v>450</v>
      </c>
      <c r="H25" s="301">
        <v>395</v>
      </c>
      <c r="I25" s="301">
        <v>325</v>
      </c>
      <c r="J25" s="301">
        <v>370</v>
      </c>
    </row>
    <row r="26" spans="1:10" x14ac:dyDescent="0.25">
      <c r="A26" s="300">
        <v>14</v>
      </c>
      <c r="B26" s="82" t="s">
        <v>110</v>
      </c>
      <c r="C26" s="301">
        <v>35</v>
      </c>
      <c r="D26" s="301">
        <v>50</v>
      </c>
      <c r="E26" s="301">
        <v>50</v>
      </c>
      <c r="F26" s="301">
        <v>48</v>
      </c>
      <c r="G26" s="301">
        <v>50</v>
      </c>
      <c r="H26" s="301">
        <v>38</v>
      </c>
      <c r="I26" s="301">
        <v>35</v>
      </c>
      <c r="J26" s="301">
        <v>34</v>
      </c>
    </row>
    <row r="27" spans="1:10" ht="24" x14ac:dyDescent="0.25">
      <c r="A27" s="300">
        <v>15</v>
      </c>
      <c r="B27" s="82" t="s">
        <v>111</v>
      </c>
      <c r="C27" s="301">
        <v>10</v>
      </c>
      <c r="D27" s="301">
        <v>22</v>
      </c>
      <c r="E27" s="301">
        <v>22</v>
      </c>
      <c r="F27" s="301">
        <v>18</v>
      </c>
      <c r="G27" s="301">
        <v>23</v>
      </c>
      <c r="H27" s="301">
        <v>22</v>
      </c>
      <c r="I27" s="301">
        <v>10</v>
      </c>
      <c r="J27" s="301">
        <v>20</v>
      </c>
    </row>
    <row r="28" spans="1:10" x14ac:dyDescent="0.25">
      <c r="A28" s="300">
        <v>16</v>
      </c>
      <c r="B28" s="83" t="s">
        <v>112</v>
      </c>
      <c r="C28" s="301">
        <v>75</v>
      </c>
      <c r="D28" s="301">
        <v>117</v>
      </c>
      <c r="E28" s="301">
        <v>105</v>
      </c>
      <c r="F28" s="301">
        <v>94</v>
      </c>
      <c r="G28" s="301">
        <v>105</v>
      </c>
      <c r="H28" s="301">
        <v>81</v>
      </c>
      <c r="I28" s="301">
        <v>80</v>
      </c>
      <c r="J28" s="301">
        <v>66</v>
      </c>
    </row>
    <row r="29" spans="1:10" x14ac:dyDescent="0.25">
      <c r="A29" s="300">
        <v>17</v>
      </c>
      <c r="B29" s="83" t="s">
        <v>113</v>
      </c>
      <c r="C29" s="301">
        <v>4</v>
      </c>
      <c r="D29" s="301">
        <v>6</v>
      </c>
      <c r="E29" s="301">
        <v>6</v>
      </c>
      <c r="F29" s="301">
        <v>3</v>
      </c>
      <c r="G29" s="301">
        <v>6</v>
      </c>
      <c r="H29" s="301">
        <v>5</v>
      </c>
      <c r="I29" s="301">
        <v>2</v>
      </c>
      <c r="J29" s="301">
        <v>4</v>
      </c>
    </row>
    <row r="30" spans="1:10" x14ac:dyDescent="0.25">
      <c r="A30" s="300">
        <v>18</v>
      </c>
      <c r="B30" s="83" t="s">
        <v>114</v>
      </c>
      <c r="C30" s="301">
        <v>58</v>
      </c>
      <c r="D30" s="301">
        <v>94</v>
      </c>
      <c r="E30" s="301">
        <v>67</v>
      </c>
      <c r="F30" s="301">
        <v>76</v>
      </c>
      <c r="G30" s="301">
        <v>67</v>
      </c>
      <c r="H30" s="301">
        <v>74</v>
      </c>
      <c r="I30" s="301">
        <v>45</v>
      </c>
      <c r="J30" s="301">
        <v>73</v>
      </c>
    </row>
    <row r="31" spans="1:10" x14ac:dyDescent="0.25">
      <c r="A31" s="300">
        <v>19</v>
      </c>
      <c r="B31" s="83" t="s">
        <v>156</v>
      </c>
      <c r="C31" s="301">
        <v>5</v>
      </c>
      <c r="D31" s="301">
        <v>16</v>
      </c>
      <c r="E31" s="301">
        <v>11</v>
      </c>
      <c r="F31" s="301">
        <v>15</v>
      </c>
      <c r="G31" s="301">
        <v>11</v>
      </c>
      <c r="H31" s="301">
        <v>15</v>
      </c>
      <c r="I31" s="301">
        <v>5</v>
      </c>
      <c r="J31" s="301">
        <v>11</v>
      </c>
    </row>
    <row r="32" spans="1:10" x14ac:dyDescent="0.25">
      <c r="A32" s="375" t="s">
        <v>157</v>
      </c>
      <c r="B32" s="375"/>
      <c r="C32" s="302">
        <f t="shared" ref="C32:H32" si="0">SUM(C13:C31)</f>
        <v>2499</v>
      </c>
      <c r="D32" s="302">
        <f t="shared" si="0"/>
        <v>3410</v>
      </c>
      <c r="E32" s="302">
        <f>SUM(E13:E31)</f>
        <v>3016</v>
      </c>
      <c r="F32" s="302">
        <f t="shared" si="0"/>
        <v>3268</v>
      </c>
      <c r="G32" s="302">
        <f>SUM(G13:G31)</f>
        <v>3046</v>
      </c>
      <c r="H32" s="302">
        <f t="shared" si="0"/>
        <v>3084</v>
      </c>
      <c r="I32" s="302">
        <f>SUM(I13:I31)</f>
        <v>2344</v>
      </c>
      <c r="J32" s="302">
        <f>SUM(J13:J31)</f>
        <v>3013</v>
      </c>
    </row>
    <row r="33" spans="1:12" x14ac:dyDescent="0.25">
      <c r="A33" s="112"/>
      <c r="B33" s="71"/>
      <c r="C33" s="58"/>
      <c r="D33" s="55"/>
      <c r="E33" s="55"/>
      <c r="F33" s="55"/>
      <c r="G33" s="55"/>
      <c r="H33" s="55"/>
      <c r="I33" s="55"/>
      <c r="J33" s="55"/>
      <c r="K33" s="55"/>
      <c r="L33" s="55"/>
    </row>
    <row r="34" spans="1:12" ht="15.75" hidden="1" customHeight="1" x14ac:dyDescent="0.25">
      <c r="A34" s="105"/>
      <c r="B34" s="369" t="s">
        <v>217</v>
      </c>
      <c r="C34" s="369"/>
      <c r="D34" s="369"/>
      <c r="E34" s="369"/>
      <c r="F34" s="369"/>
      <c r="G34" s="369"/>
      <c r="H34" s="369"/>
      <c r="I34" s="369"/>
      <c r="J34" s="369"/>
      <c r="K34" s="369"/>
      <c r="L34" s="369"/>
    </row>
    <row r="35" spans="1:12" hidden="1" x14ac:dyDescent="0.25">
      <c r="A35" s="341" t="s">
        <v>4</v>
      </c>
      <c r="B35" s="376" t="s">
        <v>155</v>
      </c>
      <c r="C35" s="348" t="s">
        <v>93</v>
      </c>
      <c r="D35" s="348"/>
      <c r="E35" s="354" t="s">
        <v>94</v>
      </c>
      <c r="F35" s="354"/>
      <c r="G35" s="354" t="s">
        <v>63</v>
      </c>
      <c r="H35" s="354"/>
      <c r="I35" s="354" t="s">
        <v>64</v>
      </c>
      <c r="J35" s="354"/>
    </row>
    <row r="36" spans="1:12" hidden="1" x14ac:dyDescent="0.25">
      <c r="A36" s="341"/>
      <c r="B36" s="376"/>
      <c r="C36" s="289" t="s">
        <v>99</v>
      </c>
      <c r="D36" s="289" t="s">
        <v>90</v>
      </c>
      <c r="E36" s="289" t="s">
        <v>99</v>
      </c>
      <c r="F36" s="289" t="s">
        <v>90</v>
      </c>
      <c r="G36" s="289" t="s">
        <v>99</v>
      </c>
      <c r="H36" s="289" t="s">
        <v>90</v>
      </c>
      <c r="I36" s="289" t="s">
        <v>99</v>
      </c>
      <c r="J36" s="289" t="s">
        <v>90</v>
      </c>
    </row>
    <row r="37" spans="1:12" hidden="1" x14ac:dyDescent="0.25">
      <c r="A37" s="300">
        <v>1</v>
      </c>
      <c r="B37" s="82" t="s">
        <v>100</v>
      </c>
      <c r="C37" s="301"/>
      <c r="D37" s="301"/>
      <c r="E37" s="301"/>
      <c r="F37" s="301"/>
      <c r="G37" s="301"/>
      <c r="H37" s="301"/>
      <c r="I37" s="301"/>
      <c r="J37" s="301"/>
    </row>
    <row r="38" spans="1:12" hidden="1" x14ac:dyDescent="0.25">
      <c r="A38" s="300">
        <v>2</v>
      </c>
      <c r="B38" s="82" t="s">
        <v>101</v>
      </c>
      <c r="C38" s="301"/>
      <c r="D38" s="301"/>
      <c r="E38" s="301"/>
      <c r="F38" s="301"/>
      <c r="G38" s="301"/>
      <c r="H38" s="301"/>
      <c r="I38" s="301"/>
      <c r="J38" s="301"/>
    </row>
    <row r="39" spans="1:12" hidden="1" x14ac:dyDescent="0.25">
      <c r="A39" s="300">
        <v>3</v>
      </c>
      <c r="B39" s="82" t="s">
        <v>102</v>
      </c>
      <c r="C39" s="301"/>
      <c r="D39" s="301"/>
      <c r="E39" s="301"/>
      <c r="F39" s="301"/>
      <c r="G39" s="301"/>
      <c r="H39" s="301"/>
      <c r="I39" s="301"/>
      <c r="J39" s="301"/>
    </row>
    <row r="40" spans="1:12" hidden="1" x14ac:dyDescent="0.25">
      <c r="A40" s="300">
        <v>4</v>
      </c>
      <c r="B40" s="82" t="s">
        <v>103</v>
      </c>
      <c r="C40" s="301"/>
      <c r="D40" s="301"/>
      <c r="E40" s="301"/>
      <c r="F40" s="301"/>
      <c r="G40" s="301"/>
      <c r="H40" s="301"/>
      <c r="I40" s="301"/>
      <c r="J40" s="301"/>
    </row>
    <row r="41" spans="1:12" ht="24" hidden="1" x14ac:dyDescent="0.25">
      <c r="A41" s="300">
        <v>5</v>
      </c>
      <c r="B41" s="82" t="s">
        <v>189</v>
      </c>
      <c r="C41" s="301"/>
      <c r="D41" s="301"/>
      <c r="E41" s="301"/>
      <c r="F41" s="301"/>
      <c r="G41" s="301"/>
      <c r="H41" s="301"/>
      <c r="I41" s="301"/>
      <c r="J41" s="301"/>
    </row>
    <row r="42" spans="1:12" ht="36" hidden="1" x14ac:dyDescent="0.25">
      <c r="A42" s="300">
        <v>6</v>
      </c>
      <c r="B42" s="82" t="s">
        <v>190</v>
      </c>
      <c r="C42" s="301"/>
      <c r="D42" s="301"/>
      <c r="E42" s="301"/>
      <c r="F42" s="301"/>
      <c r="G42" s="301"/>
      <c r="H42" s="301"/>
      <c r="I42" s="301"/>
      <c r="J42" s="301"/>
    </row>
    <row r="43" spans="1:12" ht="36" hidden="1" x14ac:dyDescent="0.25">
      <c r="A43" s="300">
        <v>7</v>
      </c>
      <c r="B43" s="82" t="s">
        <v>191</v>
      </c>
      <c r="C43" s="301"/>
      <c r="D43" s="301"/>
      <c r="E43" s="301"/>
      <c r="F43" s="301"/>
      <c r="G43" s="301"/>
      <c r="H43" s="301"/>
      <c r="I43" s="301"/>
      <c r="J43" s="301"/>
    </row>
    <row r="44" spans="1:12" hidden="1" x14ac:dyDescent="0.25">
      <c r="A44" s="300">
        <v>8</v>
      </c>
      <c r="B44" s="82" t="s">
        <v>104</v>
      </c>
      <c r="C44" s="301"/>
      <c r="D44" s="301"/>
      <c r="E44" s="301"/>
      <c r="F44" s="301"/>
      <c r="G44" s="301"/>
      <c r="H44" s="301"/>
      <c r="I44" s="301"/>
      <c r="J44" s="301"/>
    </row>
    <row r="45" spans="1:12" hidden="1" x14ac:dyDescent="0.25">
      <c r="A45" s="300">
        <v>9</v>
      </c>
      <c r="B45" s="82" t="s">
        <v>105</v>
      </c>
      <c r="C45" s="301"/>
      <c r="D45" s="301"/>
      <c r="E45" s="301"/>
      <c r="F45" s="301"/>
      <c r="G45" s="301"/>
      <c r="H45" s="301"/>
      <c r="I45" s="301"/>
      <c r="J45" s="301"/>
    </row>
    <row r="46" spans="1:12" hidden="1" x14ac:dyDescent="0.25">
      <c r="A46" s="300">
        <v>10</v>
      </c>
      <c r="B46" s="82" t="s">
        <v>106</v>
      </c>
      <c r="C46" s="301"/>
      <c r="D46" s="301"/>
      <c r="E46" s="301"/>
      <c r="F46" s="301"/>
      <c r="G46" s="301"/>
      <c r="H46" s="301"/>
      <c r="I46" s="301"/>
      <c r="J46" s="301"/>
    </row>
    <row r="47" spans="1:12" hidden="1" x14ac:dyDescent="0.25">
      <c r="A47" s="300">
        <v>11</v>
      </c>
      <c r="B47" s="82" t="s">
        <v>107</v>
      </c>
      <c r="C47" s="301"/>
      <c r="D47" s="301"/>
      <c r="E47" s="301"/>
      <c r="F47" s="301"/>
      <c r="G47" s="301"/>
      <c r="H47" s="301"/>
      <c r="I47" s="301"/>
      <c r="J47" s="301"/>
    </row>
    <row r="48" spans="1:12" hidden="1" x14ac:dyDescent="0.25">
      <c r="A48" s="300">
        <v>12</v>
      </c>
      <c r="B48" s="82" t="s">
        <v>108</v>
      </c>
      <c r="C48" s="301"/>
      <c r="D48" s="301"/>
      <c r="E48" s="301"/>
      <c r="F48" s="301"/>
      <c r="G48" s="301"/>
      <c r="H48" s="301"/>
      <c r="I48" s="301"/>
      <c r="J48" s="301"/>
    </row>
    <row r="49" spans="1:12" hidden="1" x14ac:dyDescent="0.25">
      <c r="A49" s="300">
        <v>13</v>
      </c>
      <c r="B49" s="82" t="s">
        <v>109</v>
      </c>
      <c r="C49" s="301"/>
      <c r="D49" s="301"/>
      <c r="E49" s="301"/>
      <c r="F49" s="301"/>
      <c r="G49" s="301"/>
      <c r="H49" s="301"/>
      <c r="I49" s="301"/>
      <c r="J49" s="301"/>
    </row>
    <row r="50" spans="1:12" hidden="1" x14ac:dyDescent="0.25">
      <c r="A50" s="300">
        <v>14</v>
      </c>
      <c r="B50" s="82" t="s">
        <v>110</v>
      </c>
      <c r="C50" s="301"/>
      <c r="D50" s="301"/>
      <c r="E50" s="301"/>
      <c r="F50" s="301"/>
      <c r="G50" s="301"/>
      <c r="H50" s="301"/>
      <c r="I50" s="301"/>
      <c r="J50" s="301"/>
    </row>
    <row r="51" spans="1:12" ht="24" hidden="1" x14ac:dyDescent="0.25">
      <c r="A51" s="300">
        <v>15</v>
      </c>
      <c r="B51" s="82" t="s">
        <v>111</v>
      </c>
      <c r="C51" s="301"/>
      <c r="D51" s="301"/>
      <c r="E51" s="301"/>
      <c r="F51" s="301"/>
      <c r="G51" s="301"/>
      <c r="H51" s="301"/>
      <c r="I51" s="301"/>
      <c r="J51" s="301"/>
    </row>
    <row r="52" spans="1:12" hidden="1" x14ac:dyDescent="0.25">
      <c r="A52" s="300">
        <v>16</v>
      </c>
      <c r="B52" s="83" t="s">
        <v>112</v>
      </c>
      <c r="C52" s="301"/>
      <c r="D52" s="301"/>
      <c r="E52" s="301"/>
      <c r="F52" s="301"/>
      <c r="G52" s="301"/>
      <c r="H52" s="301"/>
      <c r="I52" s="301"/>
      <c r="J52" s="301"/>
    </row>
    <row r="53" spans="1:12" hidden="1" x14ac:dyDescent="0.25">
      <c r="A53" s="300">
        <v>17</v>
      </c>
      <c r="B53" s="83" t="s">
        <v>113</v>
      </c>
      <c r="C53" s="301"/>
      <c r="D53" s="301"/>
      <c r="E53" s="301"/>
      <c r="F53" s="301"/>
      <c r="G53" s="301"/>
      <c r="H53" s="301"/>
      <c r="I53" s="301"/>
      <c r="J53" s="301"/>
    </row>
    <row r="54" spans="1:12" hidden="1" x14ac:dyDescent="0.25">
      <c r="A54" s="300">
        <v>18</v>
      </c>
      <c r="B54" s="83" t="s">
        <v>114</v>
      </c>
      <c r="C54" s="301"/>
      <c r="D54" s="301"/>
      <c r="E54" s="301"/>
      <c r="F54" s="301"/>
      <c r="G54" s="301"/>
      <c r="H54" s="301"/>
      <c r="I54" s="301"/>
      <c r="J54" s="301"/>
    </row>
    <row r="55" spans="1:12" hidden="1" x14ac:dyDescent="0.25">
      <c r="A55" s="300">
        <v>19</v>
      </c>
      <c r="B55" s="83" t="s">
        <v>156</v>
      </c>
      <c r="C55" s="301"/>
      <c r="D55" s="301"/>
      <c r="E55" s="301"/>
      <c r="F55" s="301"/>
      <c r="G55" s="301"/>
      <c r="H55" s="301"/>
      <c r="I55" s="301"/>
      <c r="J55" s="301"/>
    </row>
    <row r="56" spans="1:12" hidden="1" x14ac:dyDescent="0.25">
      <c r="A56" s="375" t="s">
        <v>157</v>
      </c>
      <c r="B56" s="375"/>
      <c r="C56" s="302">
        <f t="shared" ref="C56:J56" si="1">SUM(C37:C55)</f>
        <v>0</v>
      </c>
      <c r="D56" s="302">
        <f t="shared" si="1"/>
        <v>0</v>
      </c>
      <c r="E56" s="302">
        <f>SUM(E37:E55)</f>
        <v>0</v>
      </c>
      <c r="F56" s="302">
        <f t="shared" si="1"/>
        <v>0</v>
      </c>
      <c r="G56" s="302">
        <f>SUM(G37:G55)</f>
        <v>0</v>
      </c>
      <c r="H56" s="302">
        <f t="shared" si="1"/>
        <v>0</v>
      </c>
      <c r="I56" s="302">
        <f>SUM(I37:I55)</f>
        <v>0</v>
      </c>
      <c r="J56" s="302">
        <f t="shared" si="1"/>
        <v>0</v>
      </c>
    </row>
    <row r="57" spans="1:12" hidden="1" x14ac:dyDescent="0.25">
      <c r="A57" s="85"/>
      <c r="B57" s="85"/>
      <c r="C57" s="58"/>
      <c r="D57" s="55"/>
      <c r="E57" s="55"/>
      <c r="F57" s="55"/>
      <c r="G57" s="55"/>
      <c r="H57" s="55"/>
      <c r="I57" s="55"/>
      <c r="J57" s="55"/>
      <c r="K57" s="55"/>
      <c r="L57" s="55"/>
    </row>
    <row r="58" spans="1:12" ht="15.75" hidden="1" customHeight="1" x14ac:dyDescent="0.25">
      <c r="A58" s="105"/>
      <c r="B58" s="369" t="s">
        <v>218</v>
      </c>
      <c r="C58" s="369"/>
      <c r="D58" s="369"/>
      <c r="E58" s="369"/>
      <c r="F58" s="369"/>
      <c r="G58" s="369"/>
      <c r="H58" s="369"/>
      <c r="I58" s="369"/>
      <c r="J58" s="369"/>
      <c r="K58" s="369"/>
      <c r="L58" s="369"/>
    </row>
    <row r="59" spans="1:12" hidden="1" x14ac:dyDescent="0.25">
      <c r="A59" s="341" t="s">
        <v>4</v>
      </c>
      <c r="B59" s="376" t="s">
        <v>155</v>
      </c>
      <c r="C59" s="348" t="s">
        <v>65</v>
      </c>
      <c r="D59" s="348"/>
      <c r="E59" s="354" t="s">
        <v>95</v>
      </c>
      <c r="F59" s="354"/>
      <c r="G59" s="354" t="s">
        <v>96</v>
      </c>
      <c r="H59" s="354"/>
      <c r="I59" s="354" t="s">
        <v>97</v>
      </c>
      <c r="J59" s="354"/>
      <c r="K59" s="377" t="s">
        <v>184</v>
      </c>
      <c r="L59" s="377"/>
    </row>
    <row r="60" spans="1:12" hidden="1" x14ac:dyDescent="0.25">
      <c r="A60" s="341"/>
      <c r="B60" s="376"/>
      <c r="C60" s="289" t="s">
        <v>99</v>
      </c>
      <c r="D60" s="289" t="s">
        <v>90</v>
      </c>
      <c r="E60" s="289" t="s">
        <v>99</v>
      </c>
      <c r="F60" s="289" t="s">
        <v>90</v>
      </c>
      <c r="G60" s="289" t="s">
        <v>99</v>
      </c>
      <c r="H60" s="289" t="s">
        <v>90</v>
      </c>
      <c r="I60" s="289" t="s">
        <v>99</v>
      </c>
      <c r="J60" s="289" t="s">
        <v>90</v>
      </c>
      <c r="K60" s="289" t="s">
        <v>99</v>
      </c>
      <c r="L60" s="289" t="s">
        <v>90</v>
      </c>
    </row>
    <row r="61" spans="1:12" hidden="1" x14ac:dyDescent="0.25">
      <c r="A61" s="300">
        <v>1</v>
      </c>
      <c r="B61" s="82" t="s">
        <v>100</v>
      </c>
      <c r="C61" s="301"/>
      <c r="D61" s="301"/>
      <c r="E61" s="301"/>
      <c r="F61" s="301"/>
      <c r="G61" s="301"/>
      <c r="H61" s="301"/>
      <c r="I61" s="301"/>
      <c r="J61" s="301"/>
      <c r="K61" s="301">
        <f>+I61+G61+E61+C61+I37+G37+E37+C37+I13+G13+E13+C13</f>
        <v>68</v>
      </c>
      <c r="L61" s="301">
        <f>+J61+H61+F61+D61+J37+H37+F37+D37+J13+H13+F13+D13</f>
        <v>65</v>
      </c>
    </row>
    <row r="62" spans="1:12" hidden="1" x14ac:dyDescent="0.25">
      <c r="A62" s="300">
        <v>2</v>
      </c>
      <c r="B62" s="82" t="s">
        <v>101</v>
      </c>
      <c r="C62" s="301"/>
      <c r="D62" s="301"/>
      <c r="E62" s="301"/>
      <c r="F62" s="301"/>
      <c r="G62" s="301"/>
      <c r="H62" s="301"/>
      <c r="I62" s="301"/>
      <c r="J62" s="301"/>
      <c r="K62" s="301">
        <f>+I62+G62+E62+C62+I38+G38+E38+C38+I14+G14+E14+C14</f>
        <v>58</v>
      </c>
      <c r="L62" s="301">
        <f t="shared" ref="L62:L79" si="2">+J62+H62+F62+D62+J38+H38+F38+D38+J14+H14+F14+D14</f>
        <v>49</v>
      </c>
    </row>
    <row r="63" spans="1:12" hidden="1" x14ac:dyDescent="0.25">
      <c r="A63" s="300">
        <v>3</v>
      </c>
      <c r="B63" s="82" t="s">
        <v>102</v>
      </c>
      <c r="C63" s="301"/>
      <c r="D63" s="301"/>
      <c r="E63" s="301"/>
      <c r="F63" s="301"/>
      <c r="G63" s="301"/>
      <c r="H63" s="301"/>
      <c r="I63" s="301"/>
      <c r="J63" s="301"/>
      <c r="K63" s="301">
        <f t="shared" ref="K63:K79" si="3">+I63+G63+E63+C63+I39+G39+E39+C39+I15+G15+E15+C15</f>
        <v>304</v>
      </c>
      <c r="L63" s="301">
        <f t="shared" si="2"/>
        <v>344</v>
      </c>
    </row>
    <row r="64" spans="1:12" hidden="1" x14ac:dyDescent="0.25">
      <c r="A64" s="300">
        <v>4</v>
      </c>
      <c r="B64" s="82" t="s">
        <v>103</v>
      </c>
      <c r="C64" s="301"/>
      <c r="D64" s="301"/>
      <c r="E64" s="301"/>
      <c r="F64" s="301"/>
      <c r="G64" s="301"/>
      <c r="H64" s="301"/>
      <c r="I64" s="301"/>
      <c r="J64" s="301"/>
      <c r="K64" s="301">
        <f t="shared" si="3"/>
        <v>50</v>
      </c>
      <c r="L64" s="301">
        <f t="shared" si="2"/>
        <v>43</v>
      </c>
    </row>
    <row r="65" spans="1:12" ht="24" hidden="1" x14ac:dyDescent="0.25">
      <c r="A65" s="300">
        <v>5</v>
      </c>
      <c r="B65" s="82" t="s">
        <v>189</v>
      </c>
      <c r="C65" s="301"/>
      <c r="D65" s="301"/>
      <c r="E65" s="301"/>
      <c r="F65" s="301"/>
      <c r="G65" s="301"/>
      <c r="H65" s="301"/>
      <c r="I65" s="301"/>
      <c r="J65" s="301"/>
      <c r="K65" s="301">
        <f t="shared" si="3"/>
        <v>3</v>
      </c>
      <c r="L65" s="301">
        <f t="shared" si="2"/>
        <v>0</v>
      </c>
    </row>
    <row r="66" spans="1:12" ht="36" hidden="1" x14ac:dyDescent="0.25">
      <c r="A66" s="300">
        <v>6</v>
      </c>
      <c r="B66" s="82" t="s">
        <v>190</v>
      </c>
      <c r="C66" s="301"/>
      <c r="D66" s="301"/>
      <c r="E66" s="301"/>
      <c r="F66" s="301"/>
      <c r="G66" s="301"/>
      <c r="H66" s="301"/>
      <c r="I66" s="301"/>
      <c r="J66" s="301"/>
      <c r="K66" s="301">
        <f t="shared" si="3"/>
        <v>4</v>
      </c>
      <c r="L66" s="301">
        <f t="shared" si="2"/>
        <v>3</v>
      </c>
    </row>
    <row r="67" spans="1:12" ht="36" hidden="1" x14ac:dyDescent="0.25">
      <c r="A67" s="300">
        <v>7</v>
      </c>
      <c r="B67" s="82" t="s">
        <v>191</v>
      </c>
      <c r="C67" s="301"/>
      <c r="D67" s="301"/>
      <c r="E67" s="301"/>
      <c r="F67" s="301"/>
      <c r="G67" s="301"/>
      <c r="H67" s="301"/>
      <c r="I67" s="301"/>
      <c r="J67" s="301"/>
      <c r="K67" s="301">
        <f t="shared" si="3"/>
        <v>6</v>
      </c>
      <c r="L67" s="301">
        <f t="shared" si="2"/>
        <v>14</v>
      </c>
    </row>
    <row r="68" spans="1:12" hidden="1" x14ac:dyDescent="0.25">
      <c r="A68" s="300">
        <v>8</v>
      </c>
      <c r="B68" s="82" t="s">
        <v>104</v>
      </c>
      <c r="C68" s="301"/>
      <c r="D68" s="301"/>
      <c r="E68" s="301"/>
      <c r="F68" s="301"/>
      <c r="G68" s="301"/>
      <c r="H68" s="301"/>
      <c r="I68" s="301"/>
      <c r="J68" s="301"/>
      <c r="K68" s="301">
        <f t="shared" si="3"/>
        <v>1625</v>
      </c>
      <c r="L68" s="301">
        <f t="shared" si="2"/>
        <v>1822</v>
      </c>
    </row>
    <row r="69" spans="1:12" hidden="1" x14ac:dyDescent="0.25">
      <c r="A69" s="300">
        <v>9</v>
      </c>
      <c r="B69" s="82" t="s">
        <v>105</v>
      </c>
      <c r="C69" s="301"/>
      <c r="D69" s="301"/>
      <c r="E69" s="301"/>
      <c r="F69" s="301"/>
      <c r="G69" s="301"/>
      <c r="H69" s="301"/>
      <c r="I69" s="301"/>
      <c r="J69" s="301"/>
      <c r="K69" s="301">
        <f t="shared" si="3"/>
        <v>1300</v>
      </c>
      <c r="L69" s="301">
        <f t="shared" si="2"/>
        <v>1337</v>
      </c>
    </row>
    <row r="70" spans="1:12" hidden="1" x14ac:dyDescent="0.25">
      <c r="A70" s="300">
        <v>10</v>
      </c>
      <c r="B70" s="82" t="s">
        <v>106</v>
      </c>
      <c r="C70" s="301"/>
      <c r="D70" s="301"/>
      <c r="E70" s="301"/>
      <c r="F70" s="301"/>
      <c r="G70" s="301"/>
      <c r="H70" s="301"/>
      <c r="I70" s="301"/>
      <c r="J70" s="301"/>
      <c r="K70" s="301">
        <f t="shared" si="3"/>
        <v>500</v>
      </c>
      <c r="L70" s="301">
        <f t="shared" si="2"/>
        <v>690</v>
      </c>
    </row>
    <row r="71" spans="1:12" hidden="1" x14ac:dyDescent="0.25">
      <c r="A71" s="300">
        <v>11</v>
      </c>
      <c r="B71" s="82" t="s">
        <v>107</v>
      </c>
      <c r="C71" s="301"/>
      <c r="D71" s="301"/>
      <c r="E71" s="301"/>
      <c r="F71" s="301"/>
      <c r="G71" s="301"/>
      <c r="H71" s="301"/>
      <c r="I71" s="301"/>
      <c r="J71" s="301"/>
      <c r="K71" s="301">
        <f t="shared" si="3"/>
        <v>625</v>
      </c>
      <c r="L71" s="301">
        <f t="shared" si="2"/>
        <v>847</v>
      </c>
    </row>
    <row r="72" spans="1:12" hidden="1" x14ac:dyDescent="0.25">
      <c r="A72" s="300">
        <v>12</v>
      </c>
      <c r="B72" s="82" t="s">
        <v>108</v>
      </c>
      <c r="C72" s="301"/>
      <c r="D72" s="301"/>
      <c r="E72" s="301"/>
      <c r="F72" s="301"/>
      <c r="G72" s="301"/>
      <c r="H72" s="301"/>
      <c r="I72" s="301"/>
      <c r="J72" s="301"/>
      <c r="K72" s="301">
        <f t="shared" si="3"/>
        <v>3900</v>
      </c>
      <c r="L72" s="301">
        <f t="shared" si="2"/>
        <v>4898</v>
      </c>
    </row>
    <row r="73" spans="1:12" hidden="1" x14ac:dyDescent="0.25">
      <c r="A73" s="300">
        <v>13</v>
      </c>
      <c r="B73" s="82" t="s">
        <v>109</v>
      </c>
      <c r="C73" s="301"/>
      <c r="D73" s="301"/>
      <c r="E73" s="301"/>
      <c r="F73" s="301"/>
      <c r="G73" s="301"/>
      <c r="H73" s="301"/>
      <c r="I73" s="301"/>
      <c r="J73" s="301"/>
      <c r="K73" s="301">
        <f t="shared" si="3"/>
        <v>1575</v>
      </c>
      <c r="L73" s="301">
        <f t="shared" si="2"/>
        <v>1661</v>
      </c>
    </row>
    <row r="74" spans="1:12" hidden="1" x14ac:dyDescent="0.25">
      <c r="A74" s="300">
        <v>14</v>
      </c>
      <c r="B74" s="82" t="s">
        <v>110</v>
      </c>
      <c r="C74" s="301"/>
      <c r="D74" s="301"/>
      <c r="E74" s="301"/>
      <c r="F74" s="301"/>
      <c r="G74" s="301"/>
      <c r="H74" s="301"/>
      <c r="I74" s="301"/>
      <c r="J74" s="301"/>
      <c r="K74" s="301">
        <f t="shared" si="3"/>
        <v>170</v>
      </c>
      <c r="L74" s="301">
        <f t="shared" si="2"/>
        <v>170</v>
      </c>
    </row>
    <row r="75" spans="1:12" ht="24" hidden="1" x14ac:dyDescent="0.25">
      <c r="A75" s="300">
        <v>15</v>
      </c>
      <c r="B75" s="82" t="s">
        <v>111</v>
      </c>
      <c r="C75" s="301"/>
      <c r="D75" s="301"/>
      <c r="E75" s="301"/>
      <c r="F75" s="301"/>
      <c r="G75" s="301"/>
      <c r="H75" s="301"/>
      <c r="I75" s="301"/>
      <c r="J75" s="301"/>
      <c r="K75" s="301">
        <f t="shared" si="3"/>
        <v>65</v>
      </c>
      <c r="L75" s="301">
        <f t="shared" si="2"/>
        <v>82</v>
      </c>
    </row>
    <row r="76" spans="1:12" hidden="1" x14ac:dyDescent="0.25">
      <c r="A76" s="300">
        <v>16</v>
      </c>
      <c r="B76" s="83" t="s">
        <v>112</v>
      </c>
      <c r="C76" s="301"/>
      <c r="D76" s="301"/>
      <c r="E76" s="301"/>
      <c r="F76" s="301"/>
      <c r="G76" s="301"/>
      <c r="H76" s="301"/>
      <c r="I76" s="301"/>
      <c r="J76" s="301"/>
      <c r="K76" s="301">
        <f t="shared" si="3"/>
        <v>365</v>
      </c>
      <c r="L76" s="301">
        <f t="shared" si="2"/>
        <v>358</v>
      </c>
    </row>
    <row r="77" spans="1:12" hidden="1" x14ac:dyDescent="0.25">
      <c r="A77" s="300">
        <v>17</v>
      </c>
      <c r="B77" s="83" t="s">
        <v>113</v>
      </c>
      <c r="C77" s="301"/>
      <c r="D77" s="301"/>
      <c r="E77" s="301"/>
      <c r="F77" s="301"/>
      <c r="G77" s="301"/>
      <c r="H77" s="301"/>
      <c r="I77" s="301"/>
      <c r="J77" s="301"/>
      <c r="K77" s="301">
        <f t="shared" si="3"/>
        <v>18</v>
      </c>
      <c r="L77" s="301">
        <f t="shared" si="2"/>
        <v>18</v>
      </c>
    </row>
    <row r="78" spans="1:12" hidden="1" x14ac:dyDescent="0.25">
      <c r="A78" s="300">
        <v>18</v>
      </c>
      <c r="B78" s="83" t="s">
        <v>114</v>
      </c>
      <c r="C78" s="301"/>
      <c r="D78" s="301"/>
      <c r="E78" s="301"/>
      <c r="F78" s="301"/>
      <c r="G78" s="301"/>
      <c r="H78" s="301"/>
      <c r="I78" s="301"/>
      <c r="J78" s="301"/>
      <c r="K78" s="301">
        <f t="shared" si="3"/>
        <v>237</v>
      </c>
      <c r="L78" s="301">
        <f t="shared" si="2"/>
        <v>317</v>
      </c>
    </row>
    <row r="79" spans="1:12" hidden="1" x14ac:dyDescent="0.25">
      <c r="A79" s="300">
        <v>19</v>
      </c>
      <c r="B79" s="83" t="s">
        <v>156</v>
      </c>
      <c r="C79" s="301"/>
      <c r="D79" s="301"/>
      <c r="E79" s="301"/>
      <c r="F79" s="301"/>
      <c r="G79" s="301"/>
      <c r="H79" s="301"/>
      <c r="I79" s="301"/>
      <c r="J79" s="301"/>
      <c r="K79" s="301">
        <f t="shared" si="3"/>
        <v>32</v>
      </c>
      <c r="L79" s="301">
        <f t="shared" si="2"/>
        <v>57</v>
      </c>
    </row>
    <row r="80" spans="1:12" hidden="1" x14ac:dyDescent="0.25">
      <c r="A80" s="375" t="s">
        <v>115</v>
      </c>
      <c r="B80" s="375"/>
      <c r="C80" s="302">
        <f t="shared" ref="C80:L80" si="4">SUM(C61:C79)</f>
        <v>0</v>
      </c>
      <c r="D80" s="302">
        <f t="shared" si="4"/>
        <v>0</v>
      </c>
      <c r="E80" s="302">
        <f>SUM(E61:E79)</f>
        <v>0</v>
      </c>
      <c r="F80" s="302">
        <f t="shared" si="4"/>
        <v>0</v>
      </c>
      <c r="G80" s="302">
        <f>SUM(G61:G79)</f>
        <v>0</v>
      </c>
      <c r="H80" s="302">
        <f t="shared" si="4"/>
        <v>0</v>
      </c>
      <c r="I80" s="302">
        <f t="shared" si="4"/>
        <v>0</v>
      </c>
      <c r="J80" s="302">
        <f t="shared" si="4"/>
        <v>0</v>
      </c>
      <c r="K80" s="302">
        <f t="shared" si="4"/>
        <v>10905</v>
      </c>
      <c r="L80" s="302">
        <f t="shared" si="4"/>
        <v>12775</v>
      </c>
    </row>
    <row r="81" spans="1:12" hidden="1" x14ac:dyDescent="0.25">
      <c r="A81" s="85"/>
      <c r="B81" s="85"/>
      <c r="C81" s="86"/>
      <c r="D81" s="86"/>
      <c r="E81" s="86"/>
      <c r="F81" s="86"/>
      <c r="G81" s="86"/>
      <c r="H81" s="86"/>
      <c r="I81" s="86"/>
      <c r="J81" s="86"/>
      <c r="K81" s="86"/>
      <c r="L81" s="86"/>
    </row>
    <row r="82" spans="1:12" hidden="1" x14ac:dyDescent="0.25">
      <c r="A82" s="85"/>
      <c r="B82" s="85"/>
      <c r="C82" s="58"/>
      <c r="D82" s="55"/>
      <c r="E82" s="55"/>
      <c r="F82" s="55"/>
      <c r="G82" s="55"/>
      <c r="H82" s="55"/>
      <c r="I82" s="55"/>
      <c r="J82" s="55"/>
      <c r="K82" s="55"/>
      <c r="L82" s="55"/>
    </row>
    <row r="83" spans="1:12" hidden="1" x14ac:dyDescent="0.25">
      <c r="A83" s="85"/>
      <c r="B83" s="85"/>
      <c r="C83" s="58"/>
      <c r="D83" s="55"/>
      <c r="E83" s="55"/>
      <c r="F83" s="55"/>
      <c r="G83" s="55"/>
      <c r="H83" s="55"/>
      <c r="I83" s="55"/>
      <c r="J83" s="55"/>
      <c r="K83" s="55"/>
      <c r="L83" s="55"/>
    </row>
    <row r="84" spans="1:12" hidden="1" x14ac:dyDescent="0.25">
      <c r="A84" s="85"/>
      <c r="B84" s="85"/>
      <c r="C84" s="58"/>
      <c r="D84" s="55"/>
      <c r="E84" s="55"/>
      <c r="F84" s="55"/>
      <c r="G84" s="55"/>
      <c r="H84" s="55"/>
      <c r="I84" s="55"/>
      <c r="J84" s="55"/>
      <c r="K84" s="55"/>
      <c r="L84" s="55"/>
    </row>
    <row r="85" spans="1:12" hidden="1" x14ac:dyDescent="0.25">
      <c r="A85" s="85"/>
      <c r="B85" s="85"/>
      <c r="C85" s="58"/>
      <c r="D85" s="55"/>
      <c r="E85" s="55"/>
      <c r="F85" s="55"/>
      <c r="G85" s="55"/>
      <c r="H85" s="55"/>
      <c r="I85" s="55"/>
      <c r="J85" s="55"/>
      <c r="K85" s="55"/>
      <c r="L85" s="55"/>
    </row>
    <row r="86" spans="1:12" hidden="1" x14ac:dyDescent="0.25">
      <c r="A86" s="85"/>
      <c r="B86" s="85"/>
      <c r="C86" s="58"/>
      <c r="D86" s="55"/>
      <c r="E86" s="55"/>
      <c r="F86" s="55"/>
      <c r="G86" s="55"/>
      <c r="H86" s="55"/>
      <c r="I86" s="55"/>
      <c r="J86" s="55"/>
      <c r="K86" s="55"/>
      <c r="L86" s="55"/>
    </row>
    <row r="87" spans="1:12" hidden="1" x14ac:dyDescent="0.25">
      <c r="A87" s="85"/>
      <c r="B87" s="85"/>
      <c r="C87" s="58"/>
      <c r="D87" s="55"/>
      <c r="E87" s="55"/>
      <c r="F87" s="55"/>
      <c r="G87" s="55"/>
      <c r="H87" s="55"/>
      <c r="I87" s="55"/>
      <c r="J87" s="55"/>
      <c r="K87" s="55"/>
      <c r="L87" s="55"/>
    </row>
    <row r="88" spans="1:12" hidden="1" x14ac:dyDescent="0.25">
      <c r="A88" s="85"/>
      <c r="B88" s="85"/>
      <c r="C88" s="58"/>
      <c r="D88" s="55"/>
      <c r="E88" s="55"/>
      <c r="F88" s="55"/>
      <c r="G88" s="55"/>
      <c r="H88" s="55"/>
      <c r="I88" s="55"/>
      <c r="J88" s="55"/>
      <c r="K88" s="55"/>
      <c r="L88" s="55"/>
    </row>
    <row r="89" spans="1:12" hidden="1" x14ac:dyDescent="0.25">
      <c r="A89" s="85"/>
      <c r="B89" s="85"/>
      <c r="C89" s="58"/>
      <c r="D89" s="55"/>
      <c r="E89" s="55"/>
      <c r="F89" s="55"/>
      <c r="G89" s="55"/>
      <c r="H89" s="55"/>
      <c r="I89" s="55"/>
      <c r="J89" s="55"/>
      <c r="K89" s="55"/>
      <c r="L89" s="55"/>
    </row>
    <row r="90" spans="1:12" hidden="1" x14ac:dyDescent="0.25">
      <c r="A90" s="85"/>
      <c r="B90" s="85"/>
      <c r="C90" s="58"/>
      <c r="D90" s="55"/>
      <c r="E90" s="55"/>
      <c r="F90" s="55"/>
      <c r="G90" s="55"/>
      <c r="H90" s="55"/>
      <c r="I90" s="55"/>
      <c r="J90" s="55"/>
      <c r="K90" s="55"/>
      <c r="L90" s="55"/>
    </row>
    <row r="91" spans="1:12" hidden="1" x14ac:dyDescent="0.25">
      <c r="A91" s="85"/>
      <c r="B91" s="85"/>
      <c r="C91" s="58"/>
      <c r="D91" s="55"/>
      <c r="E91" s="55"/>
      <c r="F91" s="55"/>
      <c r="G91" s="55"/>
      <c r="H91" s="55"/>
      <c r="I91" s="55"/>
      <c r="J91" s="55"/>
      <c r="K91" s="55"/>
      <c r="L91" s="55"/>
    </row>
    <row r="92" spans="1:12" hidden="1" x14ac:dyDescent="0.25">
      <c r="A92" s="85"/>
      <c r="B92" s="85"/>
      <c r="C92" s="58"/>
      <c r="D92" s="55"/>
      <c r="E92" s="55"/>
      <c r="F92" s="55"/>
      <c r="G92" s="55"/>
      <c r="H92" s="55"/>
      <c r="I92" s="55"/>
      <c r="J92" s="55"/>
      <c r="K92" s="55"/>
      <c r="L92" s="55"/>
    </row>
    <row r="93" spans="1:12" hidden="1" x14ac:dyDescent="0.25">
      <c r="A93" s="85"/>
      <c r="B93" s="85"/>
      <c r="C93" s="58"/>
      <c r="D93" s="55"/>
      <c r="E93" s="55"/>
      <c r="F93" s="55"/>
      <c r="G93" s="55"/>
      <c r="H93" s="55"/>
      <c r="I93" s="55"/>
      <c r="J93" s="55"/>
      <c r="K93" s="55"/>
      <c r="L93" s="55"/>
    </row>
    <row r="94" spans="1:12" hidden="1" x14ac:dyDescent="0.25">
      <c r="A94" s="85"/>
      <c r="B94" s="85"/>
      <c r="C94" s="58"/>
      <c r="D94" s="55"/>
      <c r="E94" s="55"/>
      <c r="F94" s="55"/>
      <c r="G94" s="55"/>
      <c r="H94" s="55"/>
      <c r="I94" s="55"/>
      <c r="J94" s="55"/>
      <c r="K94" s="55"/>
      <c r="L94" s="55"/>
    </row>
    <row r="95" spans="1:12" hidden="1" x14ac:dyDescent="0.25">
      <c r="A95" s="85"/>
      <c r="B95" s="85"/>
      <c r="C95" s="58"/>
      <c r="D95" s="55"/>
      <c r="E95" s="55"/>
      <c r="F95" s="55"/>
      <c r="G95" s="55"/>
      <c r="H95" s="55"/>
      <c r="I95" s="55"/>
      <c r="J95" s="55"/>
      <c r="K95" s="55"/>
      <c r="L95" s="55"/>
    </row>
    <row r="96" spans="1:12" hidden="1" x14ac:dyDescent="0.25">
      <c r="A96" s="85"/>
      <c r="B96" s="85"/>
      <c r="C96" s="58"/>
      <c r="D96" s="55"/>
      <c r="E96" s="55"/>
      <c r="F96" s="55"/>
      <c r="G96" s="55"/>
      <c r="H96" s="55"/>
      <c r="I96" s="55"/>
      <c r="J96" s="55"/>
      <c r="K96" s="55"/>
      <c r="L96" s="55"/>
    </row>
    <row r="97" spans="1:12" hidden="1" x14ac:dyDescent="0.25">
      <c r="A97" s="85"/>
      <c r="B97" s="85"/>
      <c r="C97" s="58"/>
      <c r="D97" s="55"/>
      <c r="E97" s="55"/>
      <c r="F97" s="55"/>
      <c r="G97" s="55"/>
      <c r="H97" s="55"/>
      <c r="I97" s="55"/>
      <c r="J97" s="55"/>
      <c r="K97" s="55"/>
      <c r="L97" s="55"/>
    </row>
    <row r="98" spans="1:12" hidden="1" x14ac:dyDescent="0.25">
      <c r="A98" s="85"/>
      <c r="B98" s="85"/>
      <c r="C98" s="58"/>
      <c r="D98" s="55"/>
      <c r="E98" s="55"/>
      <c r="F98" s="55"/>
      <c r="G98" s="55"/>
      <c r="H98" s="55"/>
      <c r="I98" s="55"/>
      <c r="J98" s="55"/>
      <c r="K98" s="55"/>
      <c r="L98" s="55"/>
    </row>
    <row r="99" spans="1:12" hidden="1" x14ac:dyDescent="0.25">
      <c r="A99" s="85"/>
      <c r="B99" s="85"/>
      <c r="C99" s="58"/>
      <c r="D99" s="55"/>
      <c r="E99" s="55"/>
      <c r="F99" s="55"/>
      <c r="G99" s="55"/>
      <c r="H99" s="55"/>
      <c r="I99" s="55"/>
      <c r="J99" s="55"/>
      <c r="K99" s="55"/>
      <c r="L99" s="55"/>
    </row>
    <row r="100" spans="1:12" hidden="1" x14ac:dyDescent="0.25">
      <c r="A100" s="85"/>
      <c r="B100" s="85"/>
      <c r="C100" s="58"/>
      <c r="D100" s="55"/>
      <c r="E100" s="55"/>
      <c r="F100" s="55"/>
      <c r="G100" s="55"/>
      <c r="H100" s="55"/>
      <c r="I100" s="55"/>
      <c r="J100" s="55"/>
      <c r="K100" s="55"/>
      <c r="L100" s="55"/>
    </row>
    <row r="101" spans="1:12" hidden="1" x14ac:dyDescent="0.25">
      <c r="A101" s="85"/>
      <c r="B101" s="85"/>
      <c r="C101" s="58"/>
      <c r="D101" s="55"/>
      <c r="E101" s="55"/>
      <c r="F101" s="55"/>
      <c r="G101" s="55"/>
      <c r="H101" s="55"/>
      <c r="I101" s="55"/>
      <c r="J101" s="55"/>
      <c r="K101" s="55"/>
      <c r="L101" s="55"/>
    </row>
    <row r="102" spans="1:12" hidden="1" x14ac:dyDescent="0.25">
      <c r="A102" s="85"/>
      <c r="B102" s="85"/>
      <c r="C102" s="58"/>
      <c r="D102" s="55"/>
      <c r="E102" s="55"/>
      <c r="F102" s="55"/>
      <c r="G102" s="55"/>
      <c r="H102" s="55"/>
      <c r="I102" s="55"/>
      <c r="J102" s="55"/>
      <c r="K102" s="55"/>
      <c r="L102" s="55"/>
    </row>
    <row r="103" spans="1:12" hidden="1" x14ac:dyDescent="0.25">
      <c r="A103" s="229"/>
      <c r="B103" s="229" t="s">
        <v>172</v>
      </c>
      <c r="C103" s="230"/>
      <c r="D103" s="231"/>
      <c r="E103" s="55"/>
      <c r="F103" s="55"/>
      <c r="G103" s="55"/>
      <c r="H103" s="55"/>
      <c r="I103" s="55"/>
      <c r="J103" s="55"/>
      <c r="K103" s="55"/>
      <c r="L103" s="55"/>
    </row>
    <row r="104" spans="1:12" hidden="1" x14ac:dyDescent="0.25">
      <c r="A104" s="362" t="s">
        <v>4</v>
      </c>
      <c r="B104" s="363" t="s">
        <v>155</v>
      </c>
      <c r="C104" s="365" t="s">
        <v>88</v>
      </c>
      <c r="D104" s="366"/>
      <c r="E104" s="55"/>
      <c r="F104" s="55"/>
      <c r="G104" s="55"/>
      <c r="H104" s="55"/>
      <c r="I104" s="55"/>
      <c r="J104" s="55"/>
      <c r="K104" s="55"/>
      <c r="L104" s="55"/>
    </row>
    <row r="105" spans="1:12" ht="15.75" hidden="1" thickBot="1" x14ac:dyDescent="0.3">
      <c r="A105" s="362"/>
      <c r="B105" s="364"/>
      <c r="C105" s="232" t="s">
        <v>99</v>
      </c>
      <c r="D105" s="233" t="s">
        <v>90</v>
      </c>
      <c r="E105" s="55"/>
      <c r="F105" s="55"/>
      <c r="G105" s="55"/>
      <c r="H105" s="55"/>
      <c r="I105" s="55"/>
      <c r="J105" s="55"/>
      <c r="K105" s="55"/>
      <c r="L105" s="55"/>
    </row>
    <row r="106" spans="1:12" hidden="1" x14ac:dyDescent="0.25">
      <c r="A106" s="234">
        <v>1</v>
      </c>
      <c r="B106" s="235" t="s">
        <v>100</v>
      </c>
      <c r="C106" s="236">
        <f t="shared" ref="C106:D124" si="5">+K13+K37+K61</f>
        <v>68</v>
      </c>
      <c r="D106" s="237">
        <f t="shared" si="5"/>
        <v>65</v>
      </c>
      <c r="E106" s="97"/>
      <c r="F106" s="55"/>
      <c r="G106" s="55"/>
      <c r="H106" s="55"/>
      <c r="I106" s="55"/>
      <c r="J106" s="55"/>
      <c r="K106" s="55"/>
      <c r="L106" s="55"/>
    </row>
    <row r="107" spans="1:12" hidden="1" x14ac:dyDescent="0.25">
      <c r="A107" s="238">
        <v>2</v>
      </c>
      <c r="B107" s="239" t="s">
        <v>101</v>
      </c>
      <c r="C107" s="236">
        <f t="shared" si="5"/>
        <v>58</v>
      </c>
      <c r="D107" s="237">
        <f t="shared" si="5"/>
        <v>49</v>
      </c>
      <c r="E107" s="97"/>
      <c r="F107" s="55"/>
      <c r="G107" s="55"/>
      <c r="H107" s="55"/>
      <c r="I107" s="55"/>
      <c r="J107" s="55"/>
      <c r="K107" s="55"/>
      <c r="L107" s="55"/>
    </row>
    <row r="108" spans="1:12" hidden="1" x14ac:dyDescent="0.25">
      <c r="A108" s="238">
        <v>3</v>
      </c>
      <c r="B108" s="239" t="s">
        <v>102</v>
      </c>
      <c r="C108" s="236">
        <f t="shared" si="5"/>
        <v>304</v>
      </c>
      <c r="D108" s="237">
        <f t="shared" si="5"/>
        <v>344</v>
      </c>
      <c r="E108" s="97"/>
      <c r="F108" s="55"/>
      <c r="G108" s="55"/>
      <c r="H108" s="55"/>
      <c r="I108" s="55"/>
      <c r="J108" s="55"/>
      <c r="K108" s="55"/>
      <c r="L108" s="55"/>
    </row>
    <row r="109" spans="1:12" hidden="1" x14ac:dyDescent="0.25">
      <c r="A109" s="238">
        <v>4</v>
      </c>
      <c r="B109" s="239" t="s">
        <v>103</v>
      </c>
      <c r="C109" s="236">
        <f t="shared" si="5"/>
        <v>50</v>
      </c>
      <c r="D109" s="237">
        <f t="shared" si="5"/>
        <v>43</v>
      </c>
      <c r="E109" s="97"/>
      <c r="F109" s="55"/>
      <c r="G109" s="55"/>
      <c r="H109" s="55"/>
      <c r="I109" s="55"/>
      <c r="J109" s="55"/>
      <c r="K109" s="55"/>
      <c r="L109" s="55"/>
    </row>
    <row r="110" spans="1:12" ht="24" hidden="1" x14ac:dyDescent="0.25">
      <c r="A110" s="238">
        <v>5</v>
      </c>
      <c r="B110" s="239" t="s">
        <v>189</v>
      </c>
      <c r="C110" s="236">
        <f t="shared" si="5"/>
        <v>3</v>
      </c>
      <c r="D110" s="237">
        <f t="shared" si="5"/>
        <v>0</v>
      </c>
      <c r="E110" s="97"/>
      <c r="F110" s="55"/>
      <c r="G110" s="55"/>
      <c r="H110" s="55"/>
      <c r="I110" s="55"/>
      <c r="J110" s="55"/>
      <c r="K110" s="55"/>
      <c r="L110" s="55"/>
    </row>
    <row r="111" spans="1:12" ht="36" hidden="1" x14ac:dyDescent="0.25">
      <c r="A111" s="238">
        <v>6</v>
      </c>
      <c r="B111" s="239" t="s">
        <v>190</v>
      </c>
      <c r="C111" s="236">
        <f t="shared" si="5"/>
        <v>4</v>
      </c>
      <c r="D111" s="237">
        <f t="shared" si="5"/>
        <v>3</v>
      </c>
      <c r="E111" s="97"/>
      <c r="F111" s="55"/>
      <c r="G111" s="55"/>
      <c r="H111" s="55"/>
      <c r="I111" s="55"/>
      <c r="J111" s="55"/>
      <c r="K111" s="55"/>
      <c r="L111" s="55"/>
    </row>
    <row r="112" spans="1:12" ht="36" hidden="1" x14ac:dyDescent="0.25">
      <c r="A112" s="238">
        <v>7</v>
      </c>
      <c r="B112" s="239" t="s">
        <v>191</v>
      </c>
      <c r="C112" s="236">
        <f t="shared" si="5"/>
        <v>6</v>
      </c>
      <c r="D112" s="237">
        <f t="shared" si="5"/>
        <v>14</v>
      </c>
      <c r="E112" s="97"/>
      <c r="F112" s="55"/>
      <c r="G112" s="55"/>
      <c r="H112" s="55"/>
      <c r="I112" s="55"/>
      <c r="J112" s="55"/>
      <c r="K112" s="55"/>
      <c r="L112" s="55"/>
    </row>
    <row r="113" spans="1:12" hidden="1" x14ac:dyDescent="0.25">
      <c r="A113" s="238">
        <v>8</v>
      </c>
      <c r="B113" s="239" t="s">
        <v>104</v>
      </c>
      <c r="C113" s="236">
        <f t="shared" si="5"/>
        <v>1625</v>
      </c>
      <c r="D113" s="237">
        <f t="shared" si="5"/>
        <v>1822</v>
      </c>
      <c r="E113" s="97"/>
      <c r="F113" s="55"/>
      <c r="G113" s="55"/>
      <c r="H113" s="55"/>
      <c r="I113" s="55"/>
      <c r="J113" s="55"/>
      <c r="K113" s="55"/>
      <c r="L113" s="55"/>
    </row>
    <row r="114" spans="1:12" hidden="1" x14ac:dyDescent="0.25">
      <c r="A114" s="238">
        <v>9</v>
      </c>
      <c r="B114" s="239" t="s">
        <v>105</v>
      </c>
      <c r="C114" s="236">
        <f t="shared" si="5"/>
        <v>1300</v>
      </c>
      <c r="D114" s="237">
        <f t="shared" si="5"/>
        <v>1337</v>
      </c>
      <c r="E114" s="97"/>
      <c r="F114" s="55"/>
      <c r="G114" s="55"/>
      <c r="H114" s="55"/>
      <c r="I114" s="55"/>
      <c r="J114" s="55"/>
      <c r="K114" s="55"/>
      <c r="L114" s="55"/>
    </row>
    <row r="115" spans="1:12" hidden="1" x14ac:dyDescent="0.25">
      <c r="A115" s="238">
        <v>10</v>
      </c>
      <c r="B115" s="239" t="s">
        <v>106</v>
      </c>
      <c r="C115" s="236">
        <f t="shared" si="5"/>
        <v>500</v>
      </c>
      <c r="D115" s="237">
        <f t="shared" si="5"/>
        <v>690</v>
      </c>
      <c r="E115" s="97"/>
      <c r="F115" s="55"/>
      <c r="G115" s="55"/>
      <c r="H115" s="55"/>
      <c r="I115" s="55"/>
      <c r="J115" s="55"/>
      <c r="K115" s="55"/>
      <c r="L115" s="55"/>
    </row>
    <row r="116" spans="1:12" hidden="1" x14ac:dyDescent="0.25">
      <c r="A116" s="238">
        <v>11</v>
      </c>
      <c r="B116" s="239" t="s">
        <v>107</v>
      </c>
      <c r="C116" s="236">
        <f t="shared" si="5"/>
        <v>625</v>
      </c>
      <c r="D116" s="237">
        <f t="shared" si="5"/>
        <v>847</v>
      </c>
      <c r="E116" s="97"/>
      <c r="F116" s="55"/>
      <c r="G116" s="55"/>
      <c r="H116" s="55"/>
      <c r="I116" s="55"/>
      <c r="J116" s="55"/>
      <c r="K116" s="55"/>
      <c r="L116" s="55"/>
    </row>
    <row r="117" spans="1:12" hidden="1" x14ac:dyDescent="0.25">
      <c r="A117" s="238">
        <v>12</v>
      </c>
      <c r="B117" s="239" t="s">
        <v>108</v>
      </c>
      <c r="C117" s="236">
        <f t="shared" si="5"/>
        <v>3900</v>
      </c>
      <c r="D117" s="237">
        <f t="shared" si="5"/>
        <v>4898</v>
      </c>
      <c r="E117" s="97"/>
      <c r="F117" s="55"/>
      <c r="G117" s="55"/>
      <c r="H117" s="55"/>
      <c r="I117" s="55"/>
      <c r="J117" s="55"/>
      <c r="K117" s="55"/>
      <c r="L117" s="55"/>
    </row>
    <row r="118" spans="1:12" hidden="1" x14ac:dyDescent="0.25">
      <c r="A118" s="238">
        <v>13</v>
      </c>
      <c r="B118" s="239" t="s">
        <v>109</v>
      </c>
      <c r="C118" s="236">
        <f t="shared" si="5"/>
        <v>1575</v>
      </c>
      <c r="D118" s="237">
        <f t="shared" si="5"/>
        <v>1661</v>
      </c>
      <c r="E118" s="97"/>
      <c r="F118" s="55"/>
      <c r="G118" s="55"/>
      <c r="H118" s="55"/>
      <c r="I118" s="55"/>
      <c r="J118" s="55"/>
      <c r="K118" s="55"/>
      <c r="L118" s="55"/>
    </row>
    <row r="119" spans="1:12" hidden="1" x14ac:dyDescent="0.25">
      <c r="A119" s="238">
        <v>14</v>
      </c>
      <c r="B119" s="239" t="s">
        <v>110</v>
      </c>
      <c r="C119" s="236">
        <f t="shared" si="5"/>
        <v>170</v>
      </c>
      <c r="D119" s="237">
        <f t="shared" si="5"/>
        <v>170</v>
      </c>
      <c r="E119" s="97"/>
      <c r="F119" s="55"/>
      <c r="G119" s="55"/>
      <c r="H119" s="55"/>
      <c r="I119" s="55"/>
      <c r="J119" s="55"/>
      <c r="K119" s="55"/>
      <c r="L119" s="55"/>
    </row>
    <row r="120" spans="1:12" ht="24" hidden="1" x14ac:dyDescent="0.25">
      <c r="A120" s="238">
        <v>15</v>
      </c>
      <c r="B120" s="239" t="s">
        <v>111</v>
      </c>
      <c r="C120" s="236">
        <f t="shared" si="5"/>
        <v>65</v>
      </c>
      <c r="D120" s="237">
        <f t="shared" si="5"/>
        <v>82</v>
      </c>
      <c r="E120" s="97"/>
      <c r="F120" s="55"/>
      <c r="G120" s="55"/>
      <c r="H120" s="55"/>
      <c r="I120" s="55"/>
      <c r="J120" s="55"/>
      <c r="K120" s="55"/>
      <c r="L120" s="55"/>
    </row>
    <row r="121" spans="1:12" hidden="1" x14ac:dyDescent="0.25">
      <c r="A121" s="238">
        <v>16</v>
      </c>
      <c r="B121" s="240" t="s">
        <v>112</v>
      </c>
      <c r="C121" s="236">
        <f t="shared" si="5"/>
        <v>365</v>
      </c>
      <c r="D121" s="237">
        <f t="shared" si="5"/>
        <v>358</v>
      </c>
      <c r="E121" s="97"/>
      <c r="F121" s="55"/>
      <c r="G121" s="55"/>
      <c r="H121" s="55"/>
      <c r="I121" s="55"/>
      <c r="J121" s="55"/>
      <c r="K121" s="55"/>
      <c r="L121" s="55"/>
    </row>
    <row r="122" spans="1:12" hidden="1" x14ac:dyDescent="0.25">
      <c r="A122" s="238">
        <v>17</v>
      </c>
      <c r="B122" s="240" t="s">
        <v>113</v>
      </c>
      <c r="C122" s="236">
        <f t="shared" si="5"/>
        <v>18</v>
      </c>
      <c r="D122" s="237">
        <f t="shared" si="5"/>
        <v>18</v>
      </c>
      <c r="E122" s="97"/>
      <c r="F122" s="55"/>
      <c r="G122" s="55"/>
      <c r="H122" s="55"/>
      <c r="I122" s="55"/>
      <c r="J122" s="55"/>
      <c r="K122" s="55"/>
      <c r="L122" s="55"/>
    </row>
    <row r="123" spans="1:12" hidden="1" x14ac:dyDescent="0.25">
      <c r="A123" s="238">
        <v>18</v>
      </c>
      <c r="B123" s="240" t="s">
        <v>114</v>
      </c>
      <c r="C123" s="236">
        <f t="shared" si="5"/>
        <v>237</v>
      </c>
      <c r="D123" s="237">
        <f t="shared" si="5"/>
        <v>317</v>
      </c>
      <c r="E123" s="97"/>
      <c r="F123" s="55"/>
      <c r="G123" s="55"/>
      <c r="H123" s="55"/>
      <c r="I123" s="55"/>
      <c r="J123" s="55"/>
      <c r="K123" s="55"/>
      <c r="L123" s="55"/>
    </row>
    <row r="124" spans="1:12" hidden="1" x14ac:dyDescent="0.25">
      <c r="A124" s="238">
        <v>19</v>
      </c>
      <c r="B124" s="240" t="s">
        <v>156</v>
      </c>
      <c r="C124" s="236">
        <f t="shared" si="5"/>
        <v>32</v>
      </c>
      <c r="D124" s="237">
        <f t="shared" si="5"/>
        <v>57</v>
      </c>
      <c r="E124" s="97"/>
      <c r="F124" s="55"/>
      <c r="G124" s="55"/>
      <c r="H124" s="55"/>
      <c r="I124" s="55"/>
      <c r="J124" s="55"/>
      <c r="K124" s="55"/>
      <c r="L124" s="55"/>
    </row>
    <row r="125" spans="1:12" ht="15.75" hidden="1" thickBot="1" x14ac:dyDescent="0.3">
      <c r="A125" s="367" t="s">
        <v>115</v>
      </c>
      <c r="B125" s="368"/>
      <c r="C125" s="241">
        <f>SUM(C106:C124)</f>
        <v>10905</v>
      </c>
      <c r="D125" s="242">
        <f>SUM(D106:D124)</f>
        <v>12775</v>
      </c>
      <c r="E125" s="55"/>
      <c r="F125" s="55"/>
      <c r="G125" s="55"/>
      <c r="H125" s="55"/>
      <c r="I125" s="55"/>
      <c r="J125" s="55"/>
      <c r="K125" s="55"/>
      <c r="L125" s="55"/>
    </row>
    <row r="126" spans="1:12" hidden="1" x14ac:dyDescent="0.25">
      <c r="A126" s="85"/>
      <c r="B126" s="85"/>
      <c r="C126" s="58"/>
      <c r="D126" s="55"/>
      <c r="E126" s="55"/>
      <c r="F126" s="55"/>
      <c r="G126" s="55"/>
      <c r="H126" s="55"/>
      <c r="I126" s="55"/>
      <c r="J126" s="55"/>
      <c r="K126" s="55"/>
      <c r="L126" s="55"/>
    </row>
    <row r="127" spans="1:12" hidden="1" x14ac:dyDescent="0.25">
      <c r="A127" s="85"/>
      <c r="B127" s="85"/>
      <c r="C127" s="58"/>
      <c r="D127" s="55"/>
      <c r="E127" s="55"/>
      <c r="F127" s="55"/>
      <c r="G127" s="55"/>
      <c r="H127" s="55"/>
      <c r="I127" s="55"/>
      <c r="J127" s="55"/>
      <c r="K127" s="55"/>
      <c r="L127" s="55"/>
    </row>
    <row r="128" spans="1:12" hidden="1" x14ac:dyDescent="0.25">
      <c r="A128" s="85"/>
      <c r="B128" s="85"/>
      <c r="C128" s="58"/>
      <c r="D128" s="55"/>
      <c r="E128" s="55"/>
      <c r="F128" s="55"/>
      <c r="G128" s="55"/>
      <c r="H128" s="55"/>
      <c r="I128" s="55"/>
      <c r="J128" s="55"/>
      <c r="K128" s="55"/>
      <c r="L128" s="55"/>
    </row>
    <row r="129" spans="1:12" hidden="1" x14ac:dyDescent="0.25">
      <c r="A129" s="85"/>
      <c r="B129" s="85"/>
      <c r="C129" s="58"/>
      <c r="D129" s="55"/>
      <c r="E129" s="55"/>
      <c r="F129" s="55"/>
      <c r="G129" s="55"/>
      <c r="H129" s="55"/>
      <c r="I129" s="55"/>
      <c r="J129" s="55"/>
      <c r="K129" s="55"/>
      <c r="L129" s="55"/>
    </row>
    <row r="130" spans="1:12" hidden="1" x14ac:dyDescent="0.25">
      <c r="A130" s="85"/>
      <c r="B130" s="85"/>
      <c r="C130" s="58"/>
      <c r="D130" s="55"/>
      <c r="E130" s="55"/>
      <c r="F130" s="55"/>
      <c r="G130" s="55"/>
      <c r="H130" s="55"/>
      <c r="I130" s="55"/>
      <c r="J130" s="55"/>
      <c r="K130" s="55"/>
      <c r="L130" s="55"/>
    </row>
    <row r="131" spans="1:12" hidden="1" x14ac:dyDescent="0.25">
      <c r="A131" s="85"/>
      <c r="B131" s="85"/>
      <c r="C131" s="58"/>
      <c r="D131" s="55"/>
      <c r="E131" s="55"/>
      <c r="F131" s="55"/>
      <c r="G131" s="55"/>
      <c r="H131" s="55"/>
      <c r="I131" s="55"/>
      <c r="J131" s="55"/>
      <c r="K131" s="55"/>
      <c r="L131" s="55"/>
    </row>
    <row r="132" spans="1:12" hidden="1" x14ac:dyDescent="0.25">
      <c r="A132" s="85"/>
      <c r="B132" s="85"/>
      <c r="C132" s="58"/>
      <c r="D132" s="55"/>
      <c r="E132" s="55"/>
      <c r="F132" s="55"/>
      <c r="G132" s="55"/>
      <c r="H132" s="55"/>
      <c r="I132" s="55"/>
      <c r="J132" s="55"/>
      <c r="K132" s="55"/>
      <c r="L132" s="55"/>
    </row>
    <row r="133" spans="1:12" hidden="1" x14ac:dyDescent="0.25">
      <c r="A133" s="85"/>
      <c r="B133" s="85"/>
      <c r="C133" s="58"/>
      <c r="D133" s="55"/>
      <c r="E133" s="55"/>
      <c r="F133" s="55"/>
      <c r="G133" s="55"/>
      <c r="H133" s="55"/>
      <c r="I133" s="55"/>
      <c r="J133" s="55"/>
      <c r="K133" s="55"/>
      <c r="L133" s="55"/>
    </row>
    <row r="134" spans="1:12" hidden="1" x14ac:dyDescent="0.25">
      <c r="A134" s="85"/>
      <c r="B134" s="85"/>
      <c r="C134" s="58"/>
      <c r="D134" s="55"/>
      <c r="E134" s="55"/>
      <c r="F134" s="55"/>
      <c r="G134" s="55"/>
      <c r="H134" s="55"/>
      <c r="I134" s="55"/>
      <c r="J134" s="55"/>
      <c r="K134" s="55"/>
      <c r="L134" s="55"/>
    </row>
    <row r="135" spans="1:12" hidden="1" x14ac:dyDescent="0.25">
      <c r="A135" s="85"/>
      <c r="B135" s="85"/>
      <c r="C135" s="58"/>
      <c r="D135" s="55"/>
      <c r="E135" s="55"/>
      <c r="F135" s="55"/>
      <c r="G135" s="55"/>
      <c r="H135" s="55"/>
      <c r="I135" s="55"/>
      <c r="J135" s="55"/>
      <c r="K135" s="55"/>
      <c r="L135" s="55"/>
    </row>
    <row r="136" spans="1:12" hidden="1" x14ac:dyDescent="0.25">
      <c r="A136" s="85"/>
      <c r="B136" s="85"/>
      <c r="C136" s="58"/>
      <c r="D136" s="55"/>
      <c r="E136" s="55"/>
      <c r="F136" s="55"/>
      <c r="G136" s="55"/>
      <c r="H136" s="55"/>
      <c r="I136" s="55"/>
      <c r="J136" s="55"/>
      <c r="K136" s="55"/>
      <c r="L136" s="55"/>
    </row>
    <row r="137" spans="1:12" x14ac:dyDescent="0.25">
      <c r="A137" s="85"/>
      <c r="B137" s="85"/>
      <c r="C137" s="58"/>
      <c r="D137" s="55"/>
      <c r="E137" s="55"/>
      <c r="F137" s="55"/>
      <c r="G137" s="55"/>
      <c r="H137" s="55"/>
      <c r="I137" s="55"/>
      <c r="J137" s="55"/>
      <c r="K137" s="55"/>
      <c r="L137" s="55"/>
    </row>
    <row r="138" spans="1:12" x14ac:dyDescent="0.25">
      <c r="A138" s="85"/>
      <c r="B138" s="85"/>
      <c r="C138" s="58"/>
      <c r="D138" s="55"/>
      <c r="E138" s="55"/>
      <c r="F138" s="55"/>
      <c r="G138" s="55"/>
      <c r="H138" s="55"/>
      <c r="I138" s="55"/>
      <c r="J138" s="55"/>
      <c r="K138" s="55"/>
      <c r="L138" s="55"/>
    </row>
    <row r="139" spans="1:12" x14ac:dyDescent="0.25">
      <c r="A139" s="85"/>
      <c r="B139" s="85"/>
      <c r="C139" s="58"/>
      <c r="D139" s="55"/>
      <c r="E139" s="55"/>
      <c r="F139" s="55"/>
      <c r="G139" s="55"/>
      <c r="H139" s="55"/>
      <c r="I139" s="55"/>
      <c r="J139" s="55"/>
      <c r="K139" s="55"/>
      <c r="L139" s="55"/>
    </row>
    <row r="140" spans="1:12" x14ac:dyDescent="0.25">
      <c r="A140" s="85"/>
      <c r="B140" s="85"/>
      <c r="C140" s="58"/>
      <c r="D140" s="55"/>
      <c r="E140" s="55"/>
      <c r="F140" s="55"/>
      <c r="G140" s="55"/>
      <c r="H140" s="55"/>
      <c r="I140" s="55"/>
      <c r="J140" s="55"/>
      <c r="K140" s="55"/>
      <c r="L140" s="55"/>
    </row>
    <row r="141" spans="1:12" x14ac:dyDescent="0.25">
      <c r="A141" s="85"/>
      <c r="B141" s="85"/>
      <c r="C141" s="58"/>
      <c r="D141" s="55"/>
      <c r="E141" s="55"/>
      <c r="F141" s="55"/>
      <c r="G141" s="55"/>
      <c r="H141" s="55"/>
      <c r="I141" s="55"/>
      <c r="J141" s="55"/>
      <c r="K141" s="55"/>
      <c r="L141" s="55"/>
    </row>
    <row r="142" spans="1:12" x14ac:dyDescent="0.25">
      <c r="A142" s="85"/>
      <c r="B142" s="85"/>
      <c r="C142" s="58"/>
      <c r="D142" s="55"/>
      <c r="E142" s="55"/>
      <c r="F142" s="55"/>
      <c r="G142" s="55"/>
      <c r="H142" s="55"/>
      <c r="I142" s="55"/>
      <c r="J142" s="55"/>
      <c r="K142" s="55"/>
      <c r="L142" s="55"/>
    </row>
    <row r="143" spans="1:12" x14ac:dyDescent="0.25">
      <c r="A143" s="85"/>
      <c r="B143" s="85"/>
      <c r="C143" s="58"/>
      <c r="D143" s="55"/>
      <c r="E143" s="55"/>
      <c r="F143" s="55"/>
      <c r="G143" s="55"/>
      <c r="H143" s="55"/>
      <c r="I143" s="55"/>
      <c r="J143" s="55"/>
      <c r="K143" s="55"/>
      <c r="L143" s="55"/>
    </row>
    <row r="144" spans="1:12" x14ac:dyDescent="0.25">
      <c r="A144" s="85"/>
      <c r="B144" s="85"/>
      <c r="C144" s="58"/>
      <c r="D144" s="55"/>
      <c r="E144" s="55"/>
      <c r="F144" s="55"/>
      <c r="G144" s="55"/>
      <c r="H144" s="55"/>
      <c r="I144" s="55"/>
      <c r="J144" s="55"/>
      <c r="K144" s="55"/>
      <c r="L144" s="55"/>
    </row>
    <row r="145" spans="1:12" x14ac:dyDescent="0.25">
      <c r="A145" s="85"/>
      <c r="B145" s="85"/>
      <c r="C145" s="58"/>
      <c r="D145" s="55"/>
      <c r="E145" s="55"/>
      <c r="F145" s="55"/>
      <c r="G145" s="55"/>
      <c r="H145" s="55"/>
      <c r="I145" s="55"/>
      <c r="J145" s="55"/>
      <c r="K145" s="55"/>
      <c r="L145" s="55"/>
    </row>
    <row r="146" spans="1:12" hidden="1" x14ac:dyDescent="0.25">
      <c r="A146" s="85"/>
      <c r="B146" s="85"/>
      <c r="C146" s="58"/>
      <c r="D146" s="55"/>
      <c r="E146" s="55"/>
      <c r="F146" s="55"/>
      <c r="G146" s="55"/>
      <c r="H146" s="55"/>
      <c r="I146" s="55"/>
      <c r="J146" s="55"/>
      <c r="K146" s="55"/>
      <c r="L146" s="55"/>
    </row>
    <row r="147" spans="1:12" hidden="1" x14ac:dyDescent="0.25">
      <c r="A147" s="85"/>
      <c r="B147" s="85"/>
      <c r="C147" s="58"/>
      <c r="D147" s="55"/>
      <c r="E147" s="55"/>
      <c r="F147" s="55"/>
      <c r="G147" s="55"/>
      <c r="H147" s="55"/>
      <c r="I147" s="55"/>
      <c r="J147" s="55"/>
      <c r="K147" s="55"/>
      <c r="L147" s="55"/>
    </row>
    <row r="148" spans="1:12" hidden="1" x14ac:dyDescent="0.25">
      <c r="A148" s="85"/>
      <c r="B148" s="85"/>
      <c r="C148" s="58"/>
      <c r="D148" s="55"/>
      <c r="E148" s="55"/>
      <c r="F148" s="55"/>
      <c r="G148" s="55"/>
      <c r="H148" s="55"/>
      <c r="I148" s="55"/>
      <c r="J148" s="55"/>
      <c r="K148" s="55"/>
      <c r="L148" s="55"/>
    </row>
    <row r="149" spans="1:12" hidden="1" x14ac:dyDescent="0.25">
      <c r="A149" s="85"/>
      <c r="B149" s="85"/>
      <c r="C149" s="58"/>
      <c r="D149" s="55"/>
      <c r="E149" s="55"/>
      <c r="F149" s="55"/>
      <c r="G149" s="55"/>
      <c r="H149" s="55"/>
      <c r="I149" s="55"/>
      <c r="J149" s="55"/>
      <c r="K149" s="55"/>
      <c r="L149" s="55"/>
    </row>
    <row r="150" spans="1:12" x14ac:dyDescent="0.25">
      <c r="A150" s="85"/>
      <c r="B150" s="85"/>
      <c r="C150" s="58"/>
      <c r="D150" s="55"/>
      <c r="E150" s="55"/>
      <c r="F150" s="55"/>
      <c r="G150" s="55"/>
      <c r="H150" s="55"/>
      <c r="I150" s="55"/>
      <c r="J150" s="55"/>
      <c r="K150" s="55"/>
      <c r="L150" s="55"/>
    </row>
    <row r="151" spans="1:12" x14ac:dyDescent="0.25">
      <c r="A151" s="85"/>
      <c r="B151" s="85"/>
      <c r="C151" s="58"/>
      <c r="D151" s="55"/>
      <c r="E151" s="55"/>
      <c r="F151" s="55"/>
      <c r="G151" s="55"/>
      <c r="H151" s="55"/>
      <c r="I151" s="55"/>
      <c r="J151" s="55"/>
      <c r="K151" s="55"/>
      <c r="L151" s="55"/>
    </row>
    <row r="152" spans="1:12" x14ac:dyDescent="0.25">
      <c r="A152" s="85"/>
      <c r="B152" s="85"/>
      <c r="C152" s="58"/>
      <c r="D152" s="55"/>
      <c r="E152" s="55"/>
      <c r="F152" s="55"/>
      <c r="G152" s="55"/>
      <c r="H152" s="55"/>
      <c r="I152" s="55"/>
      <c r="J152" s="55"/>
      <c r="K152" s="55"/>
      <c r="L152" s="55"/>
    </row>
    <row r="153" spans="1:12" hidden="1" x14ac:dyDescent="0.25">
      <c r="A153" s="85"/>
      <c r="B153" s="85"/>
      <c r="C153" s="58"/>
      <c r="D153" s="55"/>
      <c r="E153" s="55"/>
      <c r="F153" s="55"/>
      <c r="G153" s="55"/>
      <c r="H153" s="55"/>
      <c r="I153" s="55"/>
      <c r="J153" s="55"/>
      <c r="K153" s="55"/>
      <c r="L153" s="55"/>
    </row>
    <row r="154" spans="1:12" hidden="1" x14ac:dyDescent="0.25">
      <c r="A154" s="85"/>
      <c r="B154" s="85"/>
      <c r="C154" s="58"/>
      <c r="D154" s="55"/>
      <c r="E154" s="55"/>
      <c r="F154" s="55"/>
      <c r="G154" s="55"/>
      <c r="H154" s="55"/>
      <c r="I154" s="55"/>
      <c r="J154" s="55"/>
      <c r="K154" s="55"/>
      <c r="L154" s="55"/>
    </row>
    <row r="155" spans="1:12" hidden="1" x14ac:dyDescent="0.25">
      <c r="A155" s="85"/>
      <c r="B155" s="85"/>
      <c r="C155" s="58"/>
      <c r="D155" s="55"/>
      <c r="E155" s="55"/>
      <c r="F155" s="55"/>
      <c r="G155" s="55"/>
      <c r="H155" s="55"/>
      <c r="I155" s="55"/>
      <c r="J155" s="55"/>
      <c r="K155" s="55"/>
      <c r="L155" s="55"/>
    </row>
    <row r="156" spans="1:12" hidden="1" x14ac:dyDescent="0.25"/>
    <row r="157" spans="1:12" x14ac:dyDescent="0.25">
      <c r="B157" s="39" t="s">
        <v>53</v>
      </c>
      <c r="C157" s="105" t="s">
        <v>79</v>
      </c>
      <c r="D157" s="105"/>
      <c r="E157" s="105"/>
      <c r="F157" s="22" t="s">
        <v>116</v>
      </c>
      <c r="H157" t="s">
        <v>120</v>
      </c>
    </row>
    <row r="158" spans="1:12" ht="15" customHeight="1" x14ac:dyDescent="0.25">
      <c r="C158" s="306" t="s">
        <v>117</v>
      </c>
      <c r="D158" s="306"/>
      <c r="E158" s="306"/>
      <c r="F158" s="22"/>
      <c r="G158" s="22"/>
      <c r="H158" s="22" t="s">
        <v>160</v>
      </c>
      <c r="I158" s="22"/>
      <c r="J158" s="22"/>
      <c r="K158" s="22"/>
    </row>
    <row r="159" spans="1:12" ht="15" customHeight="1" x14ac:dyDescent="0.25">
      <c r="C159" s="306" t="s">
        <v>118</v>
      </c>
      <c r="D159" s="306"/>
      <c r="E159" s="306"/>
      <c r="F159" s="22"/>
      <c r="G159" s="22"/>
      <c r="H159" s="22" t="s">
        <v>161</v>
      </c>
      <c r="I159" s="22"/>
      <c r="J159" s="22"/>
      <c r="K159" s="22"/>
    </row>
    <row r="160" spans="1:12" x14ac:dyDescent="0.25">
      <c r="B160" s="39" t="s">
        <v>58</v>
      </c>
      <c r="C160" s="22" t="s">
        <v>224</v>
      </c>
      <c r="G160" s="22"/>
    </row>
  </sheetData>
  <mergeCells count="36">
    <mergeCell ref="C159:E159"/>
    <mergeCell ref="A80:B80"/>
    <mergeCell ref="A104:A105"/>
    <mergeCell ref="B104:B105"/>
    <mergeCell ref="C104:D104"/>
    <mergeCell ref="A125:B125"/>
    <mergeCell ref="C158:E158"/>
    <mergeCell ref="A56:B56"/>
    <mergeCell ref="B58:L58"/>
    <mergeCell ref="A59:A60"/>
    <mergeCell ref="B59:B60"/>
    <mergeCell ref="C59:D59"/>
    <mergeCell ref="E59:F59"/>
    <mergeCell ref="G59:H59"/>
    <mergeCell ref="I59:J59"/>
    <mergeCell ref="K59:L59"/>
    <mergeCell ref="A32:B32"/>
    <mergeCell ref="B34:L34"/>
    <mergeCell ref="A35:A36"/>
    <mergeCell ref="B35:B36"/>
    <mergeCell ref="C35:D35"/>
    <mergeCell ref="E35:F35"/>
    <mergeCell ref="G35:H35"/>
    <mergeCell ref="I35:J35"/>
    <mergeCell ref="A11:A12"/>
    <mergeCell ref="B11:B12"/>
    <mergeCell ref="C11:D11"/>
    <mergeCell ref="E11:F11"/>
    <mergeCell ref="G11:H11"/>
    <mergeCell ref="I11:J11"/>
    <mergeCell ref="B2:C2"/>
    <mergeCell ref="A4:L4"/>
    <mergeCell ref="A6:L6"/>
    <mergeCell ref="A7:L7"/>
    <mergeCell ref="A8:L8"/>
    <mergeCell ref="B10:L10"/>
  </mergeCells>
  <hyperlinks>
    <hyperlink ref="A8" r:id="rId1"/>
  </hyperlinks>
  <pageMargins left="0" right="0" top="0.15748031496062992" bottom="0.16" header="0" footer="0"/>
  <pageSetup scale="77" orientation="landscape" r:id="rId2"/>
  <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>
      <selection activeCell="A10" sqref="A10"/>
    </sheetView>
  </sheetViews>
  <sheetFormatPr baseColWidth="10" defaultRowHeight="13.5" x14ac:dyDescent="0.25"/>
  <cols>
    <col min="1" max="1" width="5.140625" style="98" customWidth="1"/>
    <col min="2" max="2" width="62.140625" style="87" bestFit="1" customWidth="1"/>
    <col min="3" max="3" width="18.28515625" style="88" customWidth="1"/>
    <col min="4" max="4" width="14.42578125" style="87" hidden="1" customWidth="1"/>
    <col min="5" max="5" width="16.85546875" style="87" hidden="1" customWidth="1"/>
    <col min="6" max="256" width="11.42578125" style="87"/>
    <col min="257" max="257" width="5.140625" style="87" customWidth="1"/>
    <col min="258" max="258" width="62.140625" style="87" bestFit="1" customWidth="1"/>
    <col min="259" max="259" width="18.28515625" style="87" customWidth="1"/>
    <col min="260" max="261" width="0" style="87" hidden="1" customWidth="1"/>
    <col min="262" max="512" width="11.42578125" style="87"/>
    <col min="513" max="513" width="5.140625" style="87" customWidth="1"/>
    <col min="514" max="514" width="62.140625" style="87" bestFit="1" customWidth="1"/>
    <col min="515" max="515" width="18.28515625" style="87" customWidth="1"/>
    <col min="516" max="517" width="0" style="87" hidden="1" customWidth="1"/>
    <col min="518" max="768" width="11.42578125" style="87"/>
    <col min="769" max="769" width="5.140625" style="87" customWidth="1"/>
    <col min="770" max="770" width="62.140625" style="87" bestFit="1" customWidth="1"/>
    <col min="771" max="771" width="18.28515625" style="87" customWidth="1"/>
    <col min="772" max="773" width="0" style="87" hidden="1" customWidth="1"/>
    <col min="774" max="1024" width="11.42578125" style="87"/>
    <col min="1025" max="1025" width="5.140625" style="87" customWidth="1"/>
    <col min="1026" max="1026" width="62.140625" style="87" bestFit="1" customWidth="1"/>
    <col min="1027" max="1027" width="18.28515625" style="87" customWidth="1"/>
    <col min="1028" max="1029" width="0" style="87" hidden="1" customWidth="1"/>
    <col min="1030" max="1280" width="11.42578125" style="87"/>
    <col min="1281" max="1281" width="5.140625" style="87" customWidth="1"/>
    <col min="1282" max="1282" width="62.140625" style="87" bestFit="1" customWidth="1"/>
    <col min="1283" max="1283" width="18.28515625" style="87" customWidth="1"/>
    <col min="1284" max="1285" width="0" style="87" hidden="1" customWidth="1"/>
    <col min="1286" max="1536" width="11.42578125" style="87"/>
    <col min="1537" max="1537" width="5.140625" style="87" customWidth="1"/>
    <col min="1538" max="1538" width="62.140625" style="87" bestFit="1" customWidth="1"/>
    <col min="1539" max="1539" width="18.28515625" style="87" customWidth="1"/>
    <col min="1540" max="1541" width="0" style="87" hidden="1" customWidth="1"/>
    <col min="1542" max="1792" width="11.42578125" style="87"/>
    <col min="1793" max="1793" width="5.140625" style="87" customWidth="1"/>
    <col min="1794" max="1794" width="62.140625" style="87" bestFit="1" customWidth="1"/>
    <col min="1795" max="1795" width="18.28515625" style="87" customWidth="1"/>
    <col min="1796" max="1797" width="0" style="87" hidden="1" customWidth="1"/>
    <col min="1798" max="2048" width="11.42578125" style="87"/>
    <col min="2049" max="2049" width="5.140625" style="87" customWidth="1"/>
    <col min="2050" max="2050" width="62.140625" style="87" bestFit="1" customWidth="1"/>
    <col min="2051" max="2051" width="18.28515625" style="87" customWidth="1"/>
    <col min="2052" max="2053" width="0" style="87" hidden="1" customWidth="1"/>
    <col min="2054" max="2304" width="11.42578125" style="87"/>
    <col min="2305" max="2305" width="5.140625" style="87" customWidth="1"/>
    <col min="2306" max="2306" width="62.140625" style="87" bestFit="1" customWidth="1"/>
    <col min="2307" max="2307" width="18.28515625" style="87" customWidth="1"/>
    <col min="2308" max="2309" width="0" style="87" hidden="1" customWidth="1"/>
    <col min="2310" max="2560" width="11.42578125" style="87"/>
    <col min="2561" max="2561" width="5.140625" style="87" customWidth="1"/>
    <col min="2562" max="2562" width="62.140625" style="87" bestFit="1" customWidth="1"/>
    <col min="2563" max="2563" width="18.28515625" style="87" customWidth="1"/>
    <col min="2564" max="2565" width="0" style="87" hidden="1" customWidth="1"/>
    <col min="2566" max="2816" width="11.42578125" style="87"/>
    <col min="2817" max="2817" width="5.140625" style="87" customWidth="1"/>
    <col min="2818" max="2818" width="62.140625" style="87" bestFit="1" customWidth="1"/>
    <col min="2819" max="2819" width="18.28515625" style="87" customWidth="1"/>
    <col min="2820" max="2821" width="0" style="87" hidden="1" customWidth="1"/>
    <col min="2822" max="3072" width="11.42578125" style="87"/>
    <col min="3073" max="3073" width="5.140625" style="87" customWidth="1"/>
    <col min="3074" max="3074" width="62.140625" style="87" bestFit="1" customWidth="1"/>
    <col min="3075" max="3075" width="18.28515625" style="87" customWidth="1"/>
    <col min="3076" max="3077" width="0" style="87" hidden="1" customWidth="1"/>
    <col min="3078" max="3328" width="11.42578125" style="87"/>
    <col min="3329" max="3329" width="5.140625" style="87" customWidth="1"/>
    <col min="3330" max="3330" width="62.140625" style="87" bestFit="1" customWidth="1"/>
    <col min="3331" max="3331" width="18.28515625" style="87" customWidth="1"/>
    <col min="3332" max="3333" width="0" style="87" hidden="1" customWidth="1"/>
    <col min="3334" max="3584" width="11.42578125" style="87"/>
    <col min="3585" max="3585" width="5.140625" style="87" customWidth="1"/>
    <col min="3586" max="3586" width="62.140625" style="87" bestFit="1" customWidth="1"/>
    <col min="3587" max="3587" width="18.28515625" style="87" customWidth="1"/>
    <col min="3588" max="3589" width="0" style="87" hidden="1" customWidth="1"/>
    <col min="3590" max="3840" width="11.42578125" style="87"/>
    <col min="3841" max="3841" width="5.140625" style="87" customWidth="1"/>
    <col min="3842" max="3842" width="62.140625" style="87" bestFit="1" customWidth="1"/>
    <col min="3843" max="3843" width="18.28515625" style="87" customWidth="1"/>
    <col min="3844" max="3845" width="0" style="87" hidden="1" customWidth="1"/>
    <col min="3846" max="4096" width="11.42578125" style="87"/>
    <col min="4097" max="4097" width="5.140625" style="87" customWidth="1"/>
    <col min="4098" max="4098" width="62.140625" style="87" bestFit="1" customWidth="1"/>
    <col min="4099" max="4099" width="18.28515625" style="87" customWidth="1"/>
    <col min="4100" max="4101" width="0" style="87" hidden="1" customWidth="1"/>
    <col min="4102" max="4352" width="11.42578125" style="87"/>
    <col min="4353" max="4353" width="5.140625" style="87" customWidth="1"/>
    <col min="4354" max="4354" width="62.140625" style="87" bestFit="1" customWidth="1"/>
    <col min="4355" max="4355" width="18.28515625" style="87" customWidth="1"/>
    <col min="4356" max="4357" width="0" style="87" hidden="1" customWidth="1"/>
    <col min="4358" max="4608" width="11.42578125" style="87"/>
    <col min="4609" max="4609" width="5.140625" style="87" customWidth="1"/>
    <col min="4610" max="4610" width="62.140625" style="87" bestFit="1" customWidth="1"/>
    <col min="4611" max="4611" width="18.28515625" style="87" customWidth="1"/>
    <col min="4612" max="4613" width="0" style="87" hidden="1" customWidth="1"/>
    <col min="4614" max="4864" width="11.42578125" style="87"/>
    <col min="4865" max="4865" width="5.140625" style="87" customWidth="1"/>
    <col min="4866" max="4866" width="62.140625" style="87" bestFit="1" customWidth="1"/>
    <col min="4867" max="4867" width="18.28515625" style="87" customWidth="1"/>
    <col min="4868" max="4869" width="0" style="87" hidden="1" customWidth="1"/>
    <col min="4870" max="5120" width="11.42578125" style="87"/>
    <col min="5121" max="5121" width="5.140625" style="87" customWidth="1"/>
    <col min="5122" max="5122" width="62.140625" style="87" bestFit="1" customWidth="1"/>
    <col min="5123" max="5123" width="18.28515625" style="87" customWidth="1"/>
    <col min="5124" max="5125" width="0" style="87" hidden="1" customWidth="1"/>
    <col min="5126" max="5376" width="11.42578125" style="87"/>
    <col min="5377" max="5377" width="5.140625" style="87" customWidth="1"/>
    <col min="5378" max="5378" width="62.140625" style="87" bestFit="1" customWidth="1"/>
    <col min="5379" max="5379" width="18.28515625" style="87" customWidth="1"/>
    <col min="5380" max="5381" width="0" style="87" hidden="1" customWidth="1"/>
    <col min="5382" max="5632" width="11.42578125" style="87"/>
    <col min="5633" max="5633" width="5.140625" style="87" customWidth="1"/>
    <col min="5634" max="5634" width="62.140625" style="87" bestFit="1" customWidth="1"/>
    <col min="5635" max="5635" width="18.28515625" style="87" customWidth="1"/>
    <col min="5636" max="5637" width="0" style="87" hidden="1" customWidth="1"/>
    <col min="5638" max="5888" width="11.42578125" style="87"/>
    <col min="5889" max="5889" width="5.140625" style="87" customWidth="1"/>
    <col min="5890" max="5890" width="62.140625" style="87" bestFit="1" customWidth="1"/>
    <col min="5891" max="5891" width="18.28515625" style="87" customWidth="1"/>
    <col min="5892" max="5893" width="0" style="87" hidden="1" customWidth="1"/>
    <col min="5894" max="6144" width="11.42578125" style="87"/>
    <col min="6145" max="6145" width="5.140625" style="87" customWidth="1"/>
    <col min="6146" max="6146" width="62.140625" style="87" bestFit="1" customWidth="1"/>
    <col min="6147" max="6147" width="18.28515625" style="87" customWidth="1"/>
    <col min="6148" max="6149" width="0" style="87" hidden="1" customWidth="1"/>
    <col min="6150" max="6400" width="11.42578125" style="87"/>
    <col min="6401" max="6401" width="5.140625" style="87" customWidth="1"/>
    <col min="6402" max="6402" width="62.140625" style="87" bestFit="1" customWidth="1"/>
    <col min="6403" max="6403" width="18.28515625" style="87" customWidth="1"/>
    <col min="6404" max="6405" width="0" style="87" hidden="1" customWidth="1"/>
    <col min="6406" max="6656" width="11.42578125" style="87"/>
    <col min="6657" max="6657" width="5.140625" style="87" customWidth="1"/>
    <col min="6658" max="6658" width="62.140625" style="87" bestFit="1" customWidth="1"/>
    <col min="6659" max="6659" width="18.28515625" style="87" customWidth="1"/>
    <col min="6660" max="6661" width="0" style="87" hidden="1" customWidth="1"/>
    <col min="6662" max="6912" width="11.42578125" style="87"/>
    <col min="6913" max="6913" width="5.140625" style="87" customWidth="1"/>
    <col min="6914" max="6914" width="62.140625" style="87" bestFit="1" customWidth="1"/>
    <col min="6915" max="6915" width="18.28515625" style="87" customWidth="1"/>
    <col min="6916" max="6917" width="0" style="87" hidden="1" customWidth="1"/>
    <col min="6918" max="7168" width="11.42578125" style="87"/>
    <col min="7169" max="7169" width="5.140625" style="87" customWidth="1"/>
    <col min="7170" max="7170" width="62.140625" style="87" bestFit="1" customWidth="1"/>
    <col min="7171" max="7171" width="18.28515625" style="87" customWidth="1"/>
    <col min="7172" max="7173" width="0" style="87" hidden="1" customWidth="1"/>
    <col min="7174" max="7424" width="11.42578125" style="87"/>
    <col min="7425" max="7425" width="5.140625" style="87" customWidth="1"/>
    <col min="7426" max="7426" width="62.140625" style="87" bestFit="1" customWidth="1"/>
    <col min="7427" max="7427" width="18.28515625" style="87" customWidth="1"/>
    <col min="7428" max="7429" width="0" style="87" hidden="1" customWidth="1"/>
    <col min="7430" max="7680" width="11.42578125" style="87"/>
    <col min="7681" max="7681" width="5.140625" style="87" customWidth="1"/>
    <col min="7682" max="7682" width="62.140625" style="87" bestFit="1" customWidth="1"/>
    <col min="7683" max="7683" width="18.28515625" style="87" customWidth="1"/>
    <col min="7684" max="7685" width="0" style="87" hidden="1" customWidth="1"/>
    <col min="7686" max="7936" width="11.42578125" style="87"/>
    <col min="7937" max="7937" width="5.140625" style="87" customWidth="1"/>
    <col min="7938" max="7938" width="62.140625" style="87" bestFit="1" customWidth="1"/>
    <col min="7939" max="7939" width="18.28515625" style="87" customWidth="1"/>
    <col min="7940" max="7941" width="0" style="87" hidden="1" customWidth="1"/>
    <col min="7942" max="8192" width="11.42578125" style="87"/>
    <col min="8193" max="8193" width="5.140625" style="87" customWidth="1"/>
    <col min="8194" max="8194" width="62.140625" style="87" bestFit="1" customWidth="1"/>
    <col min="8195" max="8195" width="18.28515625" style="87" customWidth="1"/>
    <col min="8196" max="8197" width="0" style="87" hidden="1" customWidth="1"/>
    <col min="8198" max="8448" width="11.42578125" style="87"/>
    <col min="8449" max="8449" width="5.140625" style="87" customWidth="1"/>
    <col min="8450" max="8450" width="62.140625" style="87" bestFit="1" customWidth="1"/>
    <col min="8451" max="8451" width="18.28515625" style="87" customWidth="1"/>
    <col min="8452" max="8453" width="0" style="87" hidden="1" customWidth="1"/>
    <col min="8454" max="8704" width="11.42578125" style="87"/>
    <col min="8705" max="8705" width="5.140625" style="87" customWidth="1"/>
    <col min="8706" max="8706" width="62.140625" style="87" bestFit="1" customWidth="1"/>
    <col min="8707" max="8707" width="18.28515625" style="87" customWidth="1"/>
    <col min="8708" max="8709" width="0" style="87" hidden="1" customWidth="1"/>
    <col min="8710" max="8960" width="11.42578125" style="87"/>
    <col min="8961" max="8961" width="5.140625" style="87" customWidth="1"/>
    <col min="8962" max="8962" width="62.140625" style="87" bestFit="1" customWidth="1"/>
    <col min="8963" max="8963" width="18.28515625" style="87" customWidth="1"/>
    <col min="8964" max="8965" width="0" style="87" hidden="1" customWidth="1"/>
    <col min="8966" max="9216" width="11.42578125" style="87"/>
    <col min="9217" max="9217" width="5.140625" style="87" customWidth="1"/>
    <col min="9218" max="9218" width="62.140625" style="87" bestFit="1" customWidth="1"/>
    <col min="9219" max="9219" width="18.28515625" style="87" customWidth="1"/>
    <col min="9220" max="9221" width="0" style="87" hidden="1" customWidth="1"/>
    <col min="9222" max="9472" width="11.42578125" style="87"/>
    <col min="9473" max="9473" width="5.140625" style="87" customWidth="1"/>
    <col min="9474" max="9474" width="62.140625" style="87" bestFit="1" customWidth="1"/>
    <col min="9475" max="9475" width="18.28515625" style="87" customWidth="1"/>
    <col min="9476" max="9477" width="0" style="87" hidden="1" customWidth="1"/>
    <col min="9478" max="9728" width="11.42578125" style="87"/>
    <col min="9729" max="9729" width="5.140625" style="87" customWidth="1"/>
    <col min="9730" max="9730" width="62.140625" style="87" bestFit="1" customWidth="1"/>
    <col min="9731" max="9731" width="18.28515625" style="87" customWidth="1"/>
    <col min="9732" max="9733" width="0" style="87" hidden="1" customWidth="1"/>
    <col min="9734" max="9984" width="11.42578125" style="87"/>
    <col min="9985" max="9985" width="5.140625" style="87" customWidth="1"/>
    <col min="9986" max="9986" width="62.140625" style="87" bestFit="1" customWidth="1"/>
    <col min="9987" max="9987" width="18.28515625" style="87" customWidth="1"/>
    <col min="9988" max="9989" width="0" style="87" hidden="1" customWidth="1"/>
    <col min="9990" max="10240" width="11.42578125" style="87"/>
    <col min="10241" max="10241" width="5.140625" style="87" customWidth="1"/>
    <col min="10242" max="10242" width="62.140625" style="87" bestFit="1" customWidth="1"/>
    <col min="10243" max="10243" width="18.28515625" style="87" customWidth="1"/>
    <col min="10244" max="10245" width="0" style="87" hidden="1" customWidth="1"/>
    <col min="10246" max="10496" width="11.42578125" style="87"/>
    <col min="10497" max="10497" width="5.140625" style="87" customWidth="1"/>
    <col min="10498" max="10498" width="62.140625" style="87" bestFit="1" customWidth="1"/>
    <col min="10499" max="10499" width="18.28515625" style="87" customWidth="1"/>
    <col min="10500" max="10501" width="0" style="87" hidden="1" customWidth="1"/>
    <col min="10502" max="10752" width="11.42578125" style="87"/>
    <col min="10753" max="10753" width="5.140625" style="87" customWidth="1"/>
    <col min="10754" max="10754" width="62.140625" style="87" bestFit="1" customWidth="1"/>
    <col min="10755" max="10755" width="18.28515625" style="87" customWidth="1"/>
    <col min="10756" max="10757" width="0" style="87" hidden="1" customWidth="1"/>
    <col min="10758" max="11008" width="11.42578125" style="87"/>
    <col min="11009" max="11009" width="5.140625" style="87" customWidth="1"/>
    <col min="11010" max="11010" width="62.140625" style="87" bestFit="1" customWidth="1"/>
    <col min="11011" max="11011" width="18.28515625" style="87" customWidth="1"/>
    <col min="11012" max="11013" width="0" style="87" hidden="1" customWidth="1"/>
    <col min="11014" max="11264" width="11.42578125" style="87"/>
    <col min="11265" max="11265" width="5.140625" style="87" customWidth="1"/>
    <col min="11266" max="11266" width="62.140625" style="87" bestFit="1" customWidth="1"/>
    <col min="11267" max="11267" width="18.28515625" style="87" customWidth="1"/>
    <col min="11268" max="11269" width="0" style="87" hidden="1" customWidth="1"/>
    <col min="11270" max="11520" width="11.42578125" style="87"/>
    <col min="11521" max="11521" width="5.140625" style="87" customWidth="1"/>
    <col min="11522" max="11522" width="62.140625" style="87" bestFit="1" customWidth="1"/>
    <col min="11523" max="11523" width="18.28515625" style="87" customWidth="1"/>
    <col min="11524" max="11525" width="0" style="87" hidden="1" customWidth="1"/>
    <col min="11526" max="11776" width="11.42578125" style="87"/>
    <col min="11777" max="11777" width="5.140625" style="87" customWidth="1"/>
    <col min="11778" max="11778" width="62.140625" style="87" bestFit="1" customWidth="1"/>
    <col min="11779" max="11779" width="18.28515625" style="87" customWidth="1"/>
    <col min="11780" max="11781" width="0" style="87" hidden="1" customWidth="1"/>
    <col min="11782" max="12032" width="11.42578125" style="87"/>
    <col min="12033" max="12033" width="5.140625" style="87" customWidth="1"/>
    <col min="12034" max="12034" width="62.140625" style="87" bestFit="1" customWidth="1"/>
    <col min="12035" max="12035" width="18.28515625" style="87" customWidth="1"/>
    <col min="12036" max="12037" width="0" style="87" hidden="1" customWidth="1"/>
    <col min="12038" max="12288" width="11.42578125" style="87"/>
    <col min="12289" max="12289" width="5.140625" style="87" customWidth="1"/>
    <col min="12290" max="12290" width="62.140625" style="87" bestFit="1" customWidth="1"/>
    <col min="12291" max="12291" width="18.28515625" style="87" customWidth="1"/>
    <col min="12292" max="12293" width="0" style="87" hidden="1" customWidth="1"/>
    <col min="12294" max="12544" width="11.42578125" style="87"/>
    <col min="12545" max="12545" width="5.140625" style="87" customWidth="1"/>
    <col min="12546" max="12546" width="62.140625" style="87" bestFit="1" customWidth="1"/>
    <col min="12547" max="12547" width="18.28515625" style="87" customWidth="1"/>
    <col min="12548" max="12549" width="0" style="87" hidden="1" customWidth="1"/>
    <col min="12550" max="12800" width="11.42578125" style="87"/>
    <col min="12801" max="12801" width="5.140625" style="87" customWidth="1"/>
    <col min="12802" max="12802" width="62.140625" style="87" bestFit="1" customWidth="1"/>
    <col min="12803" max="12803" width="18.28515625" style="87" customWidth="1"/>
    <col min="12804" max="12805" width="0" style="87" hidden="1" customWidth="1"/>
    <col min="12806" max="13056" width="11.42578125" style="87"/>
    <col min="13057" max="13057" width="5.140625" style="87" customWidth="1"/>
    <col min="13058" max="13058" width="62.140625" style="87" bestFit="1" customWidth="1"/>
    <col min="13059" max="13059" width="18.28515625" style="87" customWidth="1"/>
    <col min="13060" max="13061" width="0" style="87" hidden="1" customWidth="1"/>
    <col min="13062" max="13312" width="11.42578125" style="87"/>
    <col min="13313" max="13313" width="5.140625" style="87" customWidth="1"/>
    <col min="13314" max="13314" width="62.140625" style="87" bestFit="1" customWidth="1"/>
    <col min="13315" max="13315" width="18.28515625" style="87" customWidth="1"/>
    <col min="13316" max="13317" width="0" style="87" hidden="1" customWidth="1"/>
    <col min="13318" max="13568" width="11.42578125" style="87"/>
    <col min="13569" max="13569" width="5.140625" style="87" customWidth="1"/>
    <col min="13570" max="13570" width="62.140625" style="87" bestFit="1" customWidth="1"/>
    <col min="13571" max="13571" width="18.28515625" style="87" customWidth="1"/>
    <col min="13572" max="13573" width="0" style="87" hidden="1" customWidth="1"/>
    <col min="13574" max="13824" width="11.42578125" style="87"/>
    <col min="13825" max="13825" width="5.140625" style="87" customWidth="1"/>
    <col min="13826" max="13826" width="62.140625" style="87" bestFit="1" customWidth="1"/>
    <col min="13827" max="13827" width="18.28515625" style="87" customWidth="1"/>
    <col min="13828" max="13829" width="0" style="87" hidden="1" customWidth="1"/>
    <col min="13830" max="14080" width="11.42578125" style="87"/>
    <col min="14081" max="14081" width="5.140625" style="87" customWidth="1"/>
    <col min="14082" max="14082" width="62.140625" style="87" bestFit="1" customWidth="1"/>
    <col min="14083" max="14083" width="18.28515625" style="87" customWidth="1"/>
    <col min="14084" max="14085" width="0" style="87" hidden="1" customWidth="1"/>
    <col min="14086" max="14336" width="11.42578125" style="87"/>
    <col min="14337" max="14337" width="5.140625" style="87" customWidth="1"/>
    <col min="14338" max="14338" width="62.140625" style="87" bestFit="1" customWidth="1"/>
    <col min="14339" max="14339" width="18.28515625" style="87" customWidth="1"/>
    <col min="14340" max="14341" width="0" style="87" hidden="1" customWidth="1"/>
    <col min="14342" max="14592" width="11.42578125" style="87"/>
    <col min="14593" max="14593" width="5.140625" style="87" customWidth="1"/>
    <col min="14594" max="14594" width="62.140625" style="87" bestFit="1" customWidth="1"/>
    <col min="14595" max="14595" width="18.28515625" style="87" customWidth="1"/>
    <col min="14596" max="14597" width="0" style="87" hidden="1" customWidth="1"/>
    <col min="14598" max="14848" width="11.42578125" style="87"/>
    <col min="14849" max="14849" width="5.140625" style="87" customWidth="1"/>
    <col min="14850" max="14850" width="62.140625" style="87" bestFit="1" customWidth="1"/>
    <col min="14851" max="14851" width="18.28515625" style="87" customWidth="1"/>
    <col min="14852" max="14853" width="0" style="87" hidden="1" customWidth="1"/>
    <col min="14854" max="15104" width="11.42578125" style="87"/>
    <col min="15105" max="15105" width="5.140625" style="87" customWidth="1"/>
    <col min="15106" max="15106" width="62.140625" style="87" bestFit="1" customWidth="1"/>
    <col min="15107" max="15107" width="18.28515625" style="87" customWidth="1"/>
    <col min="15108" max="15109" width="0" style="87" hidden="1" customWidth="1"/>
    <col min="15110" max="15360" width="11.42578125" style="87"/>
    <col min="15361" max="15361" width="5.140625" style="87" customWidth="1"/>
    <col min="15362" max="15362" width="62.140625" style="87" bestFit="1" customWidth="1"/>
    <col min="15363" max="15363" width="18.28515625" style="87" customWidth="1"/>
    <col min="15364" max="15365" width="0" style="87" hidden="1" customWidth="1"/>
    <col min="15366" max="15616" width="11.42578125" style="87"/>
    <col min="15617" max="15617" width="5.140625" style="87" customWidth="1"/>
    <col min="15618" max="15618" width="62.140625" style="87" bestFit="1" customWidth="1"/>
    <col min="15619" max="15619" width="18.28515625" style="87" customWidth="1"/>
    <col min="15620" max="15621" width="0" style="87" hidden="1" customWidth="1"/>
    <col min="15622" max="15872" width="11.42578125" style="87"/>
    <col min="15873" max="15873" width="5.140625" style="87" customWidth="1"/>
    <col min="15874" max="15874" width="62.140625" style="87" bestFit="1" customWidth="1"/>
    <col min="15875" max="15875" width="18.28515625" style="87" customWidth="1"/>
    <col min="15876" max="15877" width="0" style="87" hidden="1" customWidth="1"/>
    <col min="15878" max="16128" width="11.42578125" style="87"/>
    <col min="16129" max="16129" width="5.140625" style="87" customWidth="1"/>
    <col min="16130" max="16130" width="62.140625" style="87" bestFit="1" customWidth="1"/>
    <col min="16131" max="16131" width="18.28515625" style="87" customWidth="1"/>
    <col min="16132" max="16133" width="0" style="87" hidden="1" customWidth="1"/>
    <col min="16134" max="16384" width="11.42578125" style="87"/>
  </cols>
  <sheetData>
    <row r="1" spans="1:5" s="116" customFormat="1" ht="15" x14ac:dyDescent="0.3">
      <c r="A1" s="379" t="s">
        <v>1</v>
      </c>
      <c r="B1" s="379"/>
      <c r="C1" s="379"/>
      <c r="D1" s="379"/>
      <c r="E1" s="379"/>
    </row>
    <row r="2" spans="1:5" s="116" customFormat="1" ht="15" x14ac:dyDescent="0.3">
      <c r="A2" s="379" t="s">
        <v>121</v>
      </c>
      <c r="B2" s="379"/>
      <c r="C2" s="379"/>
      <c r="D2" s="379"/>
      <c r="E2" s="379"/>
    </row>
    <row r="3" spans="1:5" s="116" customFormat="1" ht="15" x14ac:dyDescent="0.3">
      <c r="A3" s="380" t="s">
        <v>186</v>
      </c>
      <c r="B3" s="380"/>
      <c r="C3" s="380"/>
      <c r="D3" s="380"/>
      <c r="E3" s="380"/>
    </row>
    <row r="4" spans="1:5" s="116" customFormat="1" ht="60" x14ac:dyDescent="0.2">
      <c r="A4" s="381"/>
      <c r="B4" s="381"/>
      <c r="C4" s="250" t="s">
        <v>187</v>
      </c>
      <c r="D4" s="251" t="s">
        <v>128</v>
      </c>
      <c r="E4" s="251" t="s">
        <v>188</v>
      </c>
    </row>
    <row r="5" spans="1:5" s="116" customFormat="1" ht="15.75" x14ac:dyDescent="0.25">
      <c r="A5" s="156"/>
      <c r="B5" s="156" t="s">
        <v>122</v>
      </c>
      <c r="C5" s="155">
        <v>110000000</v>
      </c>
      <c r="D5" s="155"/>
      <c r="E5" s="155">
        <f>+C5+D5</f>
        <v>110000000</v>
      </c>
    </row>
    <row r="6" spans="1:5" s="116" customFormat="1" ht="17.25" thickBot="1" x14ac:dyDescent="0.35">
      <c r="A6" s="154"/>
      <c r="B6" s="153" t="s">
        <v>123</v>
      </c>
      <c r="C6" s="140">
        <f>SUM(C5)</f>
        <v>110000000</v>
      </c>
      <c r="D6" s="140">
        <f>SUM(D5)</f>
        <v>0</v>
      </c>
      <c r="E6" s="140">
        <f>SUM(E5)</f>
        <v>110000000</v>
      </c>
    </row>
    <row r="7" spans="1:5" s="116" customFormat="1" ht="10.5" customHeight="1" x14ac:dyDescent="0.3">
      <c r="A7" s="152"/>
      <c r="B7" s="151"/>
      <c r="C7" s="150"/>
      <c r="D7" s="149"/>
      <c r="E7" s="149"/>
    </row>
    <row r="8" spans="1:5" s="116" customFormat="1" ht="45" x14ac:dyDescent="0.3">
      <c r="A8" s="382"/>
      <c r="B8" s="382"/>
      <c r="C8" s="250" t="str">
        <f>+C4</f>
        <v>PRESUPUESTO 2025</v>
      </c>
      <c r="D8" s="251" t="s">
        <v>129</v>
      </c>
      <c r="E8" s="251" t="str">
        <f>+E4</f>
        <v>PRESUPUESTO AJUSTADO 2,025</v>
      </c>
    </row>
    <row r="9" spans="1:5" s="116" customFormat="1" ht="15.75" x14ac:dyDescent="0.25">
      <c r="A9" s="148" t="s">
        <v>124</v>
      </c>
      <c r="B9" s="117" t="s">
        <v>165</v>
      </c>
      <c r="C9" s="100">
        <v>54637303.259999998</v>
      </c>
      <c r="D9" s="121"/>
      <c r="E9" s="100">
        <f>+C9+D9</f>
        <v>54637303.259999998</v>
      </c>
    </row>
    <row r="10" spans="1:5" s="116" customFormat="1" ht="16.5" x14ac:dyDescent="0.3">
      <c r="A10" s="144"/>
      <c r="B10" s="118" t="s">
        <v>125</v>
      </c>
      <c r="C10" s="119">
        <f>SUM(C9)</f>
        <v>54637303.259999998</v>
      </c>
      <c r="D10" s="122">
        <f>SUM(D9)</f>
        <v>0</v>
      </c>
      <c r="E10" s="101">
        <f>SUM(E9)</f>
        <v>54637303.259999998</v>
      </c>
    </row>
    <row r="11" spans="1:5" s="116" customFormat="1" ht="10.5" customHeight="1" x14ac:dyDescent="0.3">
      <c r="A11" s="147"/>
      <c r="B11" s="118"/>
      <c r="C11" s="119"/>
      <c r="D11" s="120"/>
      <c r="E11" s="120"/>
    </row>
    <row r="12" spans="1:5" s="116" customFormat="1" ht="45" x14ac:dyDescent="0.25">
      <c r="A12" s="146"/>
      <c r="B12" s="146" t="s">
        <v>145</v>
      </c>
      <c r="C12" s="145" t="str">
        <f>+C8</f>
        <v>PRESUPUESTO 2025</v>
      </c>
      <c r="D12" s="252" t="s">
        <v>129</v>
      </c>
      <c r="E12" s="252" t="str">
        <f>+E8</f>
        <v>PRESUPUESTO AJUSTADO 2,025</v>
      </c>
    </row>
    <row r="13" spans="1:5" s="116" customFormat="1" ht="15.75" x14ac:dyDescent="0.25">
      <c r="A13" s="144">
        <v>111</v>
      </c>
      <c r="B13" s="123" t="s">
        <v>15</v>
      </c>
      <c r="C13" s="124">
        <v>1166000</v>
      </c>
      <c r="D13" s="121"/>
      <c r="E13" s="124">
        <f>+C13+D13</f>
        <v>1166000</v>
      </c>
    </row>
    <row r="14" spans="1:5" s="116" customFormat="1" ht="15.75" x14ac:dyDescent="0.25">
      <c r="A14" s="144">
        <v>113</v>
      </c>
      <c r="B14" s="123" t="s">
        <v>146</v>
      </c>
      <c r="C14" s="124">
        <v>130075</v>
      </c>
      <c r="D14" s="121"/>
      <c r="E14" s="124">
        <f>+C14+D14</f>
        <v>130075</v>
      </c>
    </row>
    <row r="15" spans="1:5" s="116" customFormat="1" ht="15.75" x14ac:dyDescent="0.25">
      <c r="A15" s="144">
        <v>122</v>
      </c>
      <c r="B15" s="123" t="s">
        <v>17</v>
      </c>
      <c r="C15" s="124">
        <v>64244.05</v>
      </c>
      <c r="D15" s="121"/>
      <c r="E15" s="124">
        <f t="shared" ref="E15:E34" si="0">+C15+D15</f>
        <v>64244.05</v>
      </c>
    </row>
    <row r="16" spans="1:5" s="116" customFormat="1" ht="15.75" x14ac:dyDescent="0.25">
      <c r="A16" s="144">
        <v>163</v>
      </c>
      <c r="B16" s="123" t="s">
        <v>18</v>
      </c>
      <c r="C16" s="124">
        <v>1310600.25</v>
      </c>
      <c r="D16" s="121"/>
      <c r="E16" s="124">
        <f t="shared" si="0"/>
        <v>1310600.25</v>
      </c>
    </row>
    <row r="17" spans="1:5" s="116" customFormat="1" ht="15.75" x14ac:dyDescent="0.25">
      <c r="A17" s="144">
        <v>169</v>
      </c>
      <c r="B17" s="123" t="s">
        <v>201</v>
      </c>
      <c r="C17" s="124">
        <v>66884.600000000006</v>
      </c>
      <c r="D17" s="121"/>
      <c r="E17" s="124">
        <f t="shared" si="0"/>
        <v>66884.600000000006</v>
      </c>
    </row>
    <row r="18" spans="1:5" s="116" customFormat="1" ht="15.75" x14ac:dyDescent="0.25">
      <c r="A18" s="144">
        <v>171</v>
      </c>
      <c r="B18" s="123" t="s">
        <v>164</v>
      </c>
      <c r="C18" s="124">
        <v>82130</v>
      </c>
      <c r="D18" s="121"/>
      <c r="E18" s="124">
        <f t="shared" si="0"/>
        <v>82130</v>
      </c>
    </row>
    <row r="19" spans="1:5" s="116" customFormat="1" ht="15.75" x14ac:dyDescent="0.25">
      <c r="A19" s="144">
        <v>174</v>
      </c>
      <c r="B19" s="123" t="s">
        <v>19</v>
      </c>
      <c r="C19" s="124">
        <v>127931</v>
      </c>
      <c r="D19" s="121"/>
      <c r="E19" s="124">
        <f t="shared" si="0"/>
        <v>127931</v>
      </c>
    </row>
    <row r="20" spans="1:5" s="116" customFormat="1" ht="15.75" x14ac:dyDescent="0.25">
      <c r="A20" s="144">
        <v>197</v>
      </c>
      <c r="B20" s="123" t="s">
        <v>21</v>
      </c>
      <c r="C20" s="125">
        <v>592800</v>
      </c>
      <c r="D20" s="121"/>
      <c r="E20" s="124">
        <f t="shared" si="0"/>
        <v>592800</v>
      </c>
    </row>
    <row r="21" spans="1:5" s="116" customFormat="1" ht="15.75" x14ac:dyDescent="0.25">
      <c r="A21" s="144">
        <v>199</v>
      </c>
      <c r="B21" s="123" t="s">
        <v>22</v>
      </c>
      <c r="C21" s="124">
        <v>706924.9</v>
      </c>
      <c r="D21" s="121"/>
      <c r="E21" s="124">
        <f t="shared" si="0"/>
        <v>706924.9</v>
      </c>
    </row>
    <row r="22" spans="1:5" s="116" customFormat="1" ht="15.75" x14ac:dyDescent="0.25">
      <c r="A22" s="144">
        <v>243</v>
      </c>
      <c r="B22" s="123" t="s">
        <v>49</v>
      </c>
      <c r="C22" s="124">
        <v>154711.24</v>
      </c>
      <c r="D22" s="121"/>
      <c r="E22" s="124">
        <f t="shared" si="0"/>
        <v>154711.24</v>
      </c>
    </row>
    <row r="23" spans="1:5" s="116" customFormat="1" ht="15.75" x14ac:dyDescent="0.25">
      <c r="A23" s="144">
        <v>261</v>
      </c>
      <c r="B23" s="123" t="s">
        <v>27</v>
      </c>
      <c r="C23" s="125">
        <v>836414.94</v>
      </c>
      <c r="D23" s="121"/>
      <c r="E23" s="124">
        <f t="shared" si="0"/>
        <v>836414.94</v>
      </c>
    </row>
    <row r="24" spans="1:5" s="116" customFormat="1" ht="15.75" x14ac:dyDescent="0.25">
      <c r="A24" s="144">
        <v>262</v>
      </c>
      <c r="B24" s="123" t="s">
        <v>28</v>
      </c>
      <c r="C24" s="124">
        <v>17000</v>
      </c>
      <c r="D24" s="121"/>
      <c r="E24" s="124">
        <f t="shared" si="0"/>
        <v>17000</v>
      </c>
    </row>
    <row r="25" spans="1:5" s="116" customFormat="1" ht="15.75" x14ac:dyDescent="0.25">
      <c r="A25" s="144">
        <v>266</v>
      </c>
      <c r="B25" s="123" t="s">
        <v>29</v>
      </c>
      <c r="C25" s="125">
        <v>880347.34</v>
      </c>
      <c r="D25" s="121"/>
      <c r="E25" s="124">
        <f t="shared" si="0"/>
        <v>880347.34</v>
      </c>
    </row>
    <row r="26" spans="1:5" s="116" customFormat="1" ht="15.75" x14ac:dyDescent="0.25">
      <c r="A26" s="144">
        <v>267</v>
      </c>
      <c r="B26" s="123" t="s">
        <v>30</v>
      </c>
      <c r="C26" s="124">
        <v>180000</v>
      </c>
      <c r="D26" s="121"/>
      <c r="E26" s="124">
        <f t="shared" si="0"/>
        <v>180000</v>
      </c>
    </row>
    <row r="27" spans="1:5" s="116" customFormat="1" ht="15.75" x14ac:dyDescent="0.25">
      <c r="A27" s="144">
        <v>268</v>
      </c>
      <c r="B27" s="123" t="s">
        <v>31</v>
      </c>
      <c r="C27" s="124">
        <v>154389</v>
      </c>
      <c r="D27" s="121"/>
      <c r="E27" s="124">
        <f t="shared" si="0"/>
        <v>154389</v>
      </c>
    </row>
    <row r="28" spans="1:5" s="116" customFormat="1" ht="15.75" x14ac:dyDescent="0.25">
      <c r="A28" s="144">
        <v>269</v>
      </c>
      <c r="B28" s="126" t="s">
        <v>32</v>
      </c>
      <c r="C28" s="124">
        <v>10000</v>
      </c>
      <c r="D28" s="121"/>
      <c r="E28" s="124">
        <f t="shared" si="0"/>
        <v>10000</v>
      </c>
    </row>
    <row r="29" spans="1:5" s="116" customFormat="1" ht="15.75" x14ac:dyDescent="0.25">
      <c r="A29" s="144">
        <v>292</v>
      </c>
      <c r="B29" s="123" t="s">
        <v>34</v>
      </c>
      <c r="C29" s="124">
        <v>262316.5</v>
      </c>
      <c r="D29" s="121"/>
      <c r="E29" s="124">
        <f t="shared" si="0"/>
        <v>262316.5</v>
      </c>
    </row>
    <row r="30" spans="1:5" s="116" customFormat="1" ht="15.75" x14ac:dyDescent="0.25">
      <c r="A30" s="144">
        <v>295</v>
      </c>
      <c r="B30" s="123" t="s">
        <v>35</v>
      </c>
      <c r="C30" s="125">
        <v>32456859.84</v>
      </c>
      <c r="D30" s="121"/>
      <c r="E30" s="124">
        <f t="shared" si="0"/>
        <v>32456859.84</v>
      </c>
    </row>
    <row r="31" spans="1:5" s="116" customFormat="1" ht="15.75" x14ac:dyDescent="0.25">
      <c r="A31" s="144">
        <v>297</v>
      </c>
      <c r="B31" s="123" t="s">
        <v>36</v>
      </c>
      <c r="C31" s="124">
        <v>45600.32</v>
      </c>
      <c r="D31" s="121"/>
      <c r="E31" s="124">
        <f t="shared" si="0"/>
        <v>45600.32</v>
      </c>
    </row>
    <row r="32" spans="1:5" s="116" customFormat="1" ht="15.75" x14ac:dyDescent="0.25">
      <c r="A32" s="144">
        <v>298</v>
      </c>
      <c r="B32" s="123" t="s">
        <v>37</v>
      </c>
      <c r="C32" s="124">
        <v>400000</v>
      </c>
      <c r="D32" s="121"/>
      <c r="E32" s="124">
        <f t="shared" si="0"/>
        <v>400000</v>
      </c>
    </row>
    <row r="33" spans="1:5" s="116" customFormat="1" ht="15.75" x14ac:dyDescent="0.25">
      <c r="A33" s="144">
        <v>299</v>
      </c>
      <c r="B33" s="123" t="s">
        <v>38</v>
      </c>
      <c r="C33" s="124">
        <v>300000</v>
      </c>
      <c r="D33" s="121"/>
      <c r="E33" s="124">
        <f>+C33+D33</f>
        <v>300000</v>
      </c>
    </row>
    <row r="34" spans="1:5" s="116" customFormat="1" ht="15.75" x14ac:dyDescent="0.25">
      <c r="A34" s="144">
        <v>323</v>
      </c>
      <c r="B34" s="123" t="s">
        <v>139</v>
      </c>
      <c r="C34" s="124">
        <v>15417467.76</v>
      </c>
      <c r="D34" s="121"/>
      <c r="E34" s="124">
        <f t="shared" si="0"/>
        <v>15417467.76</v>
      </c>
    </row>
    <row r="35" spans="1:5" s="116" customFormat="1" ht="17.25" thickBot="1" x14ac:dyDescent="0.35">
      <c r="A35" s="143"/>
      <c r="B35" s="142" t="s">
        <v>147</v>
      </c>
      <c r="C35" s="141">
        <f>SUM(C13:C34)</f>
        <v>55362696.739999995</v>
      </c>
      <c r="D35" s="140">
        <f>SUM(D13:D34)</f>
        <v>0</v>
      </c>
      <c r="E35" s="140">
        <f>SUM(E13:E34)</f>
        <v>55362696.739999995</v>
      </c>
    </row>
    <row r="36" spans="1:5" s="116" customFormat="1" ht="16.5" x14ac:dyDescent="0.3">
      <c r="A36" s="117"/>
      <c r="B36" s="118" t="s">
        <v>126</v>
      </c>
      <c r="C36" s="101">
        <f>+C35+C10</f>
        <v>110000000</v>
      </c>
      <c r="D36" s="101">
        <f>+D35+D10</f>
        <v>0</v>
      </c>
      <c r="E36" s="101">
        <f>+E35+E10</f>
        <v>110000000</v>
      </c>
    </row>
    <row r="37" spans="1:5" s="116" customFormat="1" ht="16.5" x14ac:dyDescent="0.3">
      <c r="A37" s="127"/>
      <c r="B37" s="128"/>
      <c r="C37" s="129"/>
    </row>
    <row r="38" spans="1:5" s="116" customFormat="1" x14ac:dyDescent="0.25">
      <c r="A38" s="253" t="s">
        <v>163</v>
      </c>
      <c r="C38" s="132"/>
    </row>
    <row r="39" spans="1:5" s="116" customFormat="1" x14ac:dyDescent="0.25">
      <c r="A39" s="253" t="s">
        <v>162</v>
      </c>
      <c r="C39" s="132"/>
    </row>
    <row r="40" spans="1:5" s="116" customFormat="1" x14ac:dyDescent="0.25">
      <c r="A40" s="130"/>
      <c r="C40" s="131"/>
    </row>
    <row r="41" spans="1:5" s="116" customFormat="1" ht="13.5" customHeight="1" x14ac:dyDescent="0.2">
      <c r="A41" s="378" t="s">
        <v>127</v>
      </c>
      <c r="B41" s="378"/>
      <c r="C41" s="378"/>
    </row>
    <row r="42" spans="1:5" s="116" customFormat="1" ht="18.75" customHeight="1" x14ac:dyDescent="0.2">
      <c r="A42" s="378" t="s">
        <v>77</v>
      </c>
      <c r="B42" s="378"/>
      <c r="C42" s="378"/>
    </row>
    <row r="43" spans="1:5" s="116" customFormat="1" ht="18.75" customHeight="1" x14ac:dyDescent="0.2">
      <c r="A43" s="378" t="s">
        <v>78</v>
      </c>
      <c r="B43" s="378"/>
      <c r="C43" s="378"/>
    </row>
    <row r="44" spans="1:5" s="116" customFormat="1" x14ac:dyDescent="0.25">
      <c r="A44" s="130"/>
      <c r="C44" s="132"/>
    </row>
    <row r="45" spans="1:5" s="116" customFormat="1" x14ac:dyDescent="0.25">
      <c r="A45" s="130"/>
      <c r="C45" s="132"/>
    </row>
    <row r="46" spans="1:5" s="116" customFormat="1" x14ac:dyDescent="0.25">
      <c r="A46" s="130"/>
      <c r="C46" s="132"/>
    </row>
    <row r="47" spans="1:5" s="116" customFormat="1" x14ac:dyDescent="0.25">
      <c r="A47" s="130"/>
      <c r="C47" s="132"/>
    </row>
    <row r="48" spans="1:5" s="116" customFormat="1" x14ac:dyDescent="0.25">
      <c r="A48" s="130"/>
      <c r="C48" s="132"/>
    </row>
    <row r="49" spans="1:3" s="116" customFormat="1" x14ac:dyDescent="0.25">
      <c r="A49" s="130"/>
      <c r="C49" s="132"/>
    </row>
    <row r="50" spans="1:3" s="116" customFormat="1" x14ac:dyDescent="0.25">
      <c r="A50" s="130"/>
      <c r="C50" s="132"/>
    </row>
    <row r="51" spans="1:3" s="116" customFormat="1" x14ac:dyDescent="0.25">
      <c r="A51" s="130"/>
      <c r="C51" s="132"/>
    </row>
    <row r="52" spans="1:3" s="116" customFormat="1" x14ac:dyDescent="0.25">
      <c r="A52" s="130"/>
      <c r="C52" s="132"/>
    </row>
    <row r="53" spans="1:3" s="116" customFormat="1" x14ac:dyDescent="0.25">
      <c r="A53" s="130"/>
      <c r="C53" s="132"/>
    </row>
    <row r="54" spans="1:3" s="116" customFormat="1" x14ac:dyDescent="0.25">
      <c r="A54" s="130"/>
      <c r="C54" s="132"/>
    </row>
    <row r="55" spans="1:3" s="116" customFormat="1" x14ac:dyDescent="0.25">
      <c r="A55" s="130"/>
      <c r="C55" s="132"/>
    </row>
    <row r="56" spans="1:3" s="116" customFormat="1" x14ac:dyDescent="0.25">
      <c r="A56" s="130"/>
      <c r="C56" s="132"/>
    </row>
    <row r="57" spans="1:3" s="116" customFormat="1" x14ac:dyDescent="0.25">
      <c r="A57" s="130"/>
      <c r="C57" s="132"/>
    </row>
    <row r="58" spans="1:3" s="116" customFormat="1" x14ac:dyDescent="0.25">
      <c r="A58" s="130"/>
      <c r="C58" s="132"/>
    </row>
    <row r="59" spans="1:3" s="116" customFormat="1" x14ac:dyDescent="0.25">
      <c r="A59" s="130"/>
      <c r="C59" s="132"/>
    </row>
    <row r="60" spans="1:3" s="116" customFormat="1" x14ac:dyDescent="0.25">
      <c r="A60" s="130"/>
      <c r="C60" s="132"/>
    </row>
    <row r="61" spans="1:3" s="116" customFormat="1" x14ac:dyDescent="0.25">
      <c r="A61" s="130"/>
      <c r="C61" s="132"/>
    </row>
    <row r="62" spans="1:3" s="116" customFormat="1" x14ac:dyDescent="0.25">
      <c r="A62" s="130"/>
      <c r="C62" s="132"/>
    </row>
    <row r="63" spans="1:3" s="116" customFormat="1" x14ac:dyDescent="0.25">
      <c r="A63" s="130"/>
      <c r="C63" s="132"/>
    </row>
    <row r="64" spans="1:3" s="116" customFormat="1" x14ac:dyDescent="0.25">
      <c r="A64" s="130"/>
      <c r="C64" s="132"/>
    </row>
    <row r="65" spans="1:3" s="116" customFormat="1" x14ac:dyDescent="0.25">
      <c r="A65" s="130"/>
      <c r="C65" s="132"/>
    </row>
    <row r="66" spans="1:3" s="116" customFormat="1" x14ac:dyDescent="0.25">
      <c r="A66" s="130"/>
      <c r="C66" s="132"/>
    </row>
    <row r="67" spans="1:3" s="116" customFormat="1" x14ac:dyDescent="0.25">
      <c r="A67" s="130"/>
      <c r="C67" s="132"/>
    </row>
    <row r="68" spans="1:3" s="116" customFormat="1" x14ac:dyDescent="0.25">
      <c r="A68" s="130"/>
      <c r="C68" s="132"/>
    </row>
    <row r="69" spans="1:3" x14ac:dyDescent="0.25">
      <c r="A69" s="130"/>
      <c r="B69" s="116"/>
      <c r="C69" s="132"/>
    </row>
    <row r="70" spans="1:3" x14ac:dyDescent="0.25">
      <c r="A70" s="130"/>
      <c r="B70" s="116"/>
      <c r="C70" s="132"/>
    </row>
    <row r="71" spans="1:3" x14ac:dyDescent="0.25">
      <c r="A71" s="130"/>
      <c r="B71" s="116"/>
      <c r="C71" s="132"/>
    </row>
    <row r="72" spans="1:3" x14ac:dyDescent="0.25">
      <c r="A72" s="130"/>
      <c r="B72" s="116"/>
      <c r="C72" s="132"/>
    </row>
    <row r="73" spans="1:3" x14ac:dyDescent="0.25">
      <c r="A73" s="130"/>
      <c r="B73" s="116"/>
      <c r="C73" s="132"/>
    </row>
    <row r="74" spans="1:3" x14ac:dyDescent="0.25">
      <c r="A74" s="130"/>
      <c r="B74" s="116"/>
      <c r="C74" s="132"/>
    </row>
    <row r="75" spans="1:3" x14ac:dyDescent="0.25">
      <c r="A75" s="130"/>
      <c r="B75" s="116"/>
      <c r="C75" s="132"/>
    </row>
    <row r="76" spans="1:3" x14ac:dyDescent="0.25">
      <c r="A76" s="130"/>
      <c r="B76" s="116"/>
      <c r="C76" s="132"/>
    </row>
    <row r="77" spans="1:3" x14ac:dyDescent="0.25">
      <c r="A77" s="130"/>
      <c r="B77" s="116"/>
      <c r="C77" s="132"/>
    </row>
    <row r="78" spans="1:3" x14ac:dyDescent="0.25">
      <c r="A78" s="130"/>
      <c r="B78" s="116"/>
      <c r="C78" s="132"/>
    </row>
    <row r="79" spans="1:3" x14ac:dyDescent="0.25">
      <c r="A79" s="130"/>
      <c r="B79" s="116"/>
      <c r="C79" s="132"/>
    </row>
    <row r="80" spans="1:3" x14ac:dyDescent="0.25">
      <c r="A80" s="130"/>
      <c r="B80" s="116"/>
      <c r="C80" s="132"/>
    </row>
    <row r="81" spans="1:3" x14ac:dyDescent="0.25">
      <c r="A81" s="130"/>
      <c r="B81" s="116"/>
      <c r="C81" s="132"/>
    </row>
    <row r="82" spans="1:3" x14ac:dyDescent="0.25">
      <c r="A82" s="130"/>
      <c r="B82" s="116"/>
      <c r="C82" s="132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>
      <selection activeCell="B17" sqref="B17"/>
    </sheetView>
  </sheetViews>
  <sheetFormatPr baseColWidth="10" defaultRowHeight="13.5" x14ac:dyDescent="0.25"/>
  <cols>
    <col min="1" max="1" width="5.140625" style="98" customWidth="1"/>
    <col min="2" max="2" width="62.140625" style="87" bestFit="1" customWidth="1"/>
    <col min="3" max="3" width="18.28515625" style="88" customWidth="1"/>
    <col min="4" max="4" width="14.42578125" style="87" hidden="1" customWidth="1"/>
    <col min="5" max="5" width="16.85546875" style="87" hidden="1" customWidth="1"/>
    <col min="6" max="256" width="11.42578125" style="87"/>
    <col min="257" max="257" width="5.140625" style="87" customWidth="1"/>
    <col min="258" max="258" width="62.140625" style="87" bestFit="1" customWidth="1"/>
    <col min="259" max="259" width="18.28515625" style="87" customWidth="1"/>
    <col min="260" max="261" width="0" style="87" hidden="1" customWidth="1"/>
    <col min="262" max="512" width="11.42578125" style="87"/>
    <col min="513" max="513" width="5.140625" style="87" customWidth="1"/>
    <col min="514" max="514" width="62.140625" style="87" bestFit="1" customWidth="1"/>
    <col min="515" max="515" width="18.28515625" style="87" customWidth="1"/>
    <col min="516" max="517" width="0" style="87" hidden="1" customWidth="1"/>
    <col min="518" max="768" width="11.42578125" style="87"/>
    <col min="769" max="769" width="5.140625" style="87" customWidth="1"/>
    <col min="770" max="770" width="62.140625" style="87" bestFit="1" customWidth="1"/>
    <col min="771" max="771" width="18.28515625" style="87" customWidth="1"/>
    <col min="772" max="773" width="0" style="87" hidden="1" customWidth="1"/>
    <col min="774" max="1024" width="11.42578125" style="87"/>
    <col min="1025" max="1025" width="5.140625" style="87" customWidth="1"/>
    <col min="1026" max="1026" width="62.140625" style="87" bestFit="1" customWidth="1"/>
    <col min="1027" max="1027" width="18.28515625" style="87" customWidth="1"/>
    <col min="1028" max="1029" width="0" style="87" hidden="1" customWidth="1"/>
    <col min="1030" max="1280" width="11.42578125" style="87"/>
    <col min="1281" max="1281" width="5.140625" style="87" customWidth="1"/>
    <col min="1282" max="1282" width="62.140625" style="87" bestFit="1" customWidth="1"/>
    <col min="1283" max="1283" width="18.28515625" style="87" customWidth="1"/>
    <col min="1284" max="1285" width="0" style="87" hidden="1" customWidth="1"/>
    <col min="1286" max="1536" width="11.42578125" style="87"/>
    <col min="1537" max="1537" width="5.140625" style="87" customWidth="1"/>
    <col min="1538" max="1538" width="62.140625" style="87" bestFit="1" customWidth="1"/>
    <col min="1539" max="1539" width="18.28515625" style="87" customWidth="1"/>
    <col min="1540" max="1541" width="0" style="87" hidden="1" customWidth="1"/>
    <col min="1542" max="1792" width="11.42578125" style="87"/>
    <col min="1793" max="1793" width="5.140625" style="87" customWidth="1"/>
    <col min="1794" max="1794" width="62.140625" style="87" bestFit="1" customWidth="1"/>
    <col min="1795" max="1795" width="18.28515625" style="87" customWidth="1"/>
    <col min="1796" max="1797" width="0" style="87" hidden="1" customWidth="1"/>
    <col min="1798" max="2048" width="11.42578125" style="87"/>
    <col min="2049" max="2049" width="5.140625" style="87" customWidth="1"/>
    <col min="2050" max="2050" width="62.140625" style="87" bestFit="1" customWidth="1"/>
    <col min="2051" max="2051" width="18.28515625" style="87" customWidth="1"/>
    <col min="2052" max="2053" width="0" style="87" hidden="1" customWidth="1"/>
    <col min="2054" max="2304" width="11.42578125" style="87"/>
    <col min="2305" max="2305" width="5.140625" style="87" customWidth="1"/>
    <col min="2306" max="2306" width="62.140625" style="87" bestFit="1" customWidth="1"/>
    <col min="2307" max="2307" width="18.28515625" style="87" customWidth="1"/>
    <col min="2308" max="2309" width="0" style="87" hidden="1" customWidth="1"/>
    <col min="2310" max="2560" width="11.42578125" style="87"/>
    <col min="2561" max="2561" width="5.140625" style="87" customWidth="1"/>
    <col min="2562" max="2562" width="62.140625" style="87" bestFit="1" customWidth="1"/>
    <col min="2563" max="2563" width="18.28515625" style="87" customWidth="1"/>
    <col min="2564" max="2565" width="0" style="87" hidden="1" customWidth="1"/>
    <col min="2566" max="2816" width="11.42578125" style="87"/>
    <col min="2817" max="2817" width="5.140625" style="87" customWidth="1"/>
    <col min="2818" max="2818" width="62.140625" style="87" bestFit="1" customWidth="1"/>
    <col min="2819" max="2819" width="18.28515625" style="87" customWidth="1"/>
    <col min="2820" max="2821" width="0" style="87" hidden="1" customWidth="1"/>
    <col min="2822" max="3072" width="11.42578125" style="87"/>
    <col min="3073" max="3073" width="5.140625" style="87" customWidth="1"/>
    <col min="3074" max="3074" width="62.140625" style="87" bestFit="1" customWidth="1"/>
    <col min="3075" max="3075" width="18.28515625" style="87" customWidth="1"/>
    <col min="3076" max="3077" width="0" style="87" hidden="1" customWidth="1"/>
    <col min="3078" max="3328" width="11.42578125" style="87"/>
    <col min="3329" max="3329" width="5.140625" style="87" customWidth="1"/>
    <col min="3330" max="3330" width="62.140625" style="87" bestFit="1" customWidth="1"/>
    <col min="3331" max="3331" width="18.28515625" style="87" customWidth="1"/>
    <col min="3332" max="3333" width="0" style="87" hidden="1" customWidth="1"/>
    <col min="3334" max="3584" width="11.42578125" style="87"/>
    <col min="3585" max="3585" width="5.140625" style="87" customWidth="1"/>
    <col min="3586" max="3586" width="62.140625" style="87" bestFit="1" customWidth="1"/>
    <col min="3587" max="3587" width="18.28515625" style="87" customWidth="1"/>
    <col min="3588" max="3589" width="0" style="87" hidden="1" customWidth="1"/>
    <col min="3590" max="3840" width="11.42578125" style="87"/>
    <col min="3841" max="3841" width="5.140625" style="87" customWidth="1"/>
    <col min="3842" max="3842" width="62.140625" style="87" bestFit="1" customWidth="1"/>
    <col min="3843" max="3843" width="18.28515625" style="87" customWidth="1"/>
    <col min="3844" max="3845" width="0" style="87" hidden="1" customWidth="1"/>
    <col min="3846" max="4096" width="11.42578125" style="87"/>
    <col min="4097" max="4097" width="5.140625" style="87" customWidth="1"/>
    <col min="4098" max="4098" width="62.140625" style="87" bestFit="1" customWidth="1"/>
    <col min="4099" max="4099" width="18.28515625" style="87" customWidth="1"/>
    <col min="4100" max="4101" width="0" style="87" hidden="1" customWidth="1"/>
    <col min="4102" max="4352" width="11.42578125" style="87"/>
    <col min="4353" max="4353" width="5.140625" style="87" customWidth="1"/>
    <col min="4354" max="4354" width="62.140625" style="87" bestFit="1" customWidth="1"/>
    <col min="4355" max="4355" width="18.28515625" style="87" customWidth="1"/>
    <col min="4356" max="4357" width="0" style="87" hidden="1" customWidth="1"/>
    <col min="4358" max="4608" width="11.42578125" style="87"/>
    <col min="4609" max="4609" width="5.140625" style="87" customWidth="1"/>
    <col min="4610" max="4610" width="62.140625" style="87" bestFit="1" customWidth="1"/>
    <col min="4611" max="4611" width="18.28515625" style="87" customWidth="1"/>
    <col min="4612" max="4613" width="0" style="87" hidden="1" customWidth="1"/>
    <col min="4614" max="4864" width="11.42578125" style="87"/>
    <col min="4865" max="4865" width="5.140625" style="87" customWidth="1"/>
    <col min="4866" max="4866" width="62.140625" style="87" bestFit="1" customWidth="1"/>
    <col min="4867" max="4867" width="18.28515625" style="87" customWidth="1"/>
    <col min="4868" max="4869" width="0" style="87" hidden="1" customWidth="1"/>
    <col min="4870" max="5120" width="11.42578125" style="87"/>
    <col min="5121" max="5121" width="5.140625" style="87" customWidth="1"/>
    <col min="5122" max="5122" width="62.140625" style="87" bestFit="1" customWidth="1"/>
    <col min="5123" max="5123" width="18.28515625" style="87" customWidth="1"/>
    <col min="5124" max="5125" width="0" style="87" hidden="1" customWidth="1"/>
    <col min="5126" max="5376" width="11.42578125" style="87"/>
    <col min="5377" max="5377" width="5.140625" style="87" customWidth="1"/>
    <col min="5378" max="5378" width="62.140625" style="87" bestFit="1" customWidth="1"/>
    <col min="5379" max="5379" width="18.28515625" style="87" customWidth="1"/>
    <col min="5380" max="5381" width="0" style="87" hidden="1" customWidth="1"/>
    <col min="5382" max="5632" width="11.42578125" style="87"/>
    <col min="5633" max="5633" width="5.140625" style="87" customWidth="1"/>
    <col min="5634" max="5634" width="62.140625" style="87" bestFit="1" customWidth="1"/>
    <col min="5635" max="5635" width="18.28515625" style="87" customWidth="1"/>
    <col min="5636" max="5637" width="0" style="87" hidden="1" customWidth="1"/>
    <col min="5638" max="5888" width="11.42578125" style="87"/>
    <col min="5889" max="5889" width="5.140625" style="87" customWidth="1"/>
    <col min="5890" max="5890" width="62.140625" style="87" bestFit="1" customWidth="1"/>
    <col min="5891" max="5891" width="18.28515625" style="87" customWidth="1"/>
    <col min="5892" max="5893" width="0" style="87" hidden="1" customWidth="1"/>
    <col min="5894" max="6144" width="11.42578125" style="87"/>
    <col min="6145" max="6145" width="5.140625" style="87" customWidth="1"/>
    <col min="6146" max="6146" width="62.140625" style="87" bestFit="1" customWidth="1"/>
    <col min="6147" max="6147" width="18.28515625" style="87" customWidth="1"/>
    <col min="6148" max="6149" width="0" style="87" hidden="1" customWidth="1"/>
    <col min="6150" max="6400" width="11.42578125" style="87"/>
    <col min="6401" max="6401" width="5.140625" style="87" customWidth="1"/>
    <col min="6402" max="6402" width="62.140625" style="87" bestFit="1" customWidth="1"/>
    <col min="6403" max="6403" width="18.28515625" style="87" customWidth="1"/>
    <col min="6404" max="6405" width="0" style="87" hidden="1" customWidth="1"/>
    <col min="6406" max="6656" width="11.42578125" style="87"/>
    <col min="6657" max="6657" width="5.140625" style="87" customWidth="1"/>
    <col min="6658" max="6658" width="62.140625" style="87" bestFit="1" customWidth="1"/>
    <col min="6659" max="6659" width="18.28515625" style="87" customWidth="1"/>
    <col min="6660" max="6661" width="0" style="87" hidden="1" customWidth="1"/>
    <col min="6662" max="6912" width="11.42578125" style="87"/>
    <col min="6913" max="6913" width="5.140625" style="87" customWidth="1"/>
    <col min="6914" max="6914" width="62.140625" style="87" bestFit="1" customWidth="1"/>
    <col min="6915" max="6915" width="18.28515625" style="87" customWidth="1"/>
    <col min="6916" max="6917" width="0" style="87" hidden="1" customWidth="1"/>
    <col min="6918" max="7168" width="11.42578125" style="87"/>
    <col min="7169" max="7169" width="5.140625" style="87" customWidth="1"/>
    <col min="7170" max="7170" width="62.140625" style="87" bestFit="1" customWidth="1"/>
    <col min="7171" max="7171" width="18.28515625" style="87" customWidth="1"/>
    <col min="7172" max="7173" width="0" style="87" hidden="1" customWidth="1"/>
    <col min="7174" max="7424" width="11.42578125" style="87"/>
    <col min="7425" max="7425" width="5.140625" style="87" customWidth="1"/>
    <col min="7426" max="7426" width="62.140625" style="87" bestFit="1" customWidth="1"/>
    <col min="7427" max="7427" width="18.28515625" style="87" customWidth="1"/>
    <col min="7428" max="7429" width="0" style="87" hidden="1" customWidth="1"/>
    <col min="7430" max="7680" width="11.42578125" style="87"/>
    <col min="7681" max="7681" width="5.140625" style="87" customWidth="1"/>
    <col min="7682" max="7682" width="62.140625" style="87" bestFit="1" customWidth="1"/>
    <col min="7683" max="7683" width="18.28515625" style="87" customWidth="1"/>
    <col min="7684" max="7685" width="0" style="87" hidden="1" customWidth="1"/>
    <col min="7686" max="7936" width="11.42578125" style="87"/>
    <col min="7937" max="7937" width="5.140625" style="87" customWidth="1"/>
    <col min="7938" max="7938" width="62.140625" style="87" bestFit="1" customWidth="1"/>
    <col min="7939" max="7939" width="18.28515625" style="87" customWidth="1"/>
    <col min="7940" max="7941" width="0" style="87" hidden="1" customWidth="1"/>
    <col min="7942" max="8192" width="11.42578125" style="87"/>
    <col min="8193" max="8193" width="5.140625" style="87" customWidth="1"/>
    <col min="8194" max="8194" width="62.140625" style="87" bestFit="1" customWidth="1"/>
    <col min="8195" max="8195" width="18.28515625" style="87" customWidth="1"/>
    <col min="8196" max="8197" width="0" style="87" hidden="1" customWidth="1"/>
    <col min="8198" max="8448" width="11.42578125" style="87"/>
    <col min="8449" max="8449" width="5.140625" style="87" customWidth="1"/>
    <col min="8450" max="8450" width="62.140625" style="87" bestFit="1" customWidth="1"/>
    <col min="8451" max="8451" width="18.28515625" style="87" customWidth="1"/>
    <col min="8452" max="8453" width="0" style="87" hidden="1" customWidth="1"/>
    <col min="8454" max="8704" width="11.42578125" style="87"/>
    <col min="8705" max="8705" width="5.140625" style="87" customWidth="1"/>
    <col min="8706" max="8706" width="62.140625" style="87" bestFit="1" customWidth="1"/>
    <col min="8707" max="8707" width="18.28515625" style="87" customWidth="1"/>
    <col min="8708" max="8709" width="0" style="87" hidden="1" customWidth="1"/>
    <col min="8710" max="8960" width="11.42578125" style="87"/>
    <col min="8961" max="8961" width="5.140625" style="87" customWidth="1"/>
    <col min="8962" max="8962" width="62.140625" style="87" bestFit="1" customWidth="1"/>
    <col min="8963" max="8963" width="18.28515625" style="87" customWidth="1"/>
    <col min="8964" max="8965" width="0" style="87" hidden="1" customWidth="1"/>
    <col min="8966" max="9216" width="11.42578125" style="87"/>
    <col min="9217" max="9217" width="5.140625" style="87" customWidth="1"/>
    <col min="9218" max="9218" width="62.140625" style="87" bestFit="1" customWidth="1"/>
    <col min="9219" max="9219" width="18.28515625" style="87" customWidth="1"/>
    <col min="9220" max="9221" width="0" style="87" hidden="1" customWidth="1"/>
    <col min="9222" max="9472" width="11.42578125" style="87"/>
    <col min="9473" max="9473" width="5.140625" style="87" customWidth="1"/>
    <col min="9474" max="9474" width="62.140625" style="87" bestFit="1" customWidth="1"/>
    <col min="9475" max="9475" width="18.28515625" style="87" customWidth="1"/>
    <col min="9476" max="9477" width="0" style="87" hidden="1" customWidth="1"/>
    <col min="9478" max="9728" width="11.42578125" style="87"/>
    <col min="9729" max="9729" width="5.140625" style="87" customWidth="1"/>
    <col min="9730" max="9730" width="62.140625" style="87" bestFit="1" customWidth="1"/>
    <col min="9731" max="9731" width="18.28515625" style="87" customWidth="1"/>
    <col min="9732" max="9733" width="0" style="87" hidden="1" customWidth="1"/>
    <col min="9734" max="9984" width="11.42578125" style="87"/>
    <col min="9985" max="9985" width="5.140625" style="87" customWidth="1"/>
    <col min="9986" max="9986" width="62.140625" style="87" bestFit="1" customWidth="1"/>
    <col min="9987" max="9987" width="18.28515625" style="87" customWidth="1"/>
    <col min="9988" max="9989" width="0" style="87" hidden="1" customWidth="1"/>
    <col min="9990" max="10240" width="11.42578125" style="87"/>
    <col min="10241" max="10241" width="5.140625" style="87" customWidth="1"/>
    <col min="10242" max="10242" width="62.140625" style="87" bestFit="1" customWidth="1"/>
    <col min="10243" max="10243" width="18.28515625" style="87" customWidth="1"/>
    <col min="10244" max="10245" width="0" style="87" hidden="1" customWidth="1"/>
    <col min="10246" max="10496" width="11.42578125" style="87"/>
    <col min="10497" max="10497" width="5.140625" style="87" customWidth="1"/>
    <col min="10498" max="10498" width="62.140625" style="87" bestFit="1" customWidth="1"/>
    <col min="10499" max="10499" width="18.28515625" style="87" customWidth="1"/>
    <col min="10500" max="10501" width="0" style="87" hidden="1" customWidth="1"/>
    <col min="10502" max="10752" width="11.42578125" style="87"/>
    <col min="10753" max="10753" width="5.140625" style="87" customWidth="1"/>
    <col min="10754" max="10754" width="62.140625" style="87" bestFit="1" customWidth="1"/>
    <col min="10755" max="10755" width="18.28515625" style="87" customWidth="1"/>
    <col min="10756" max="10757" width="0" style="87" hidden="1" customWidth="1"/>
    <col min="10758" max="11008" width="11.42578125" style="87"/>
    <col min="11009" max="11009" width="5.140625" style="87" customWidth="1"/>
    <col min="11010" max="11010" width="62.140625" style="87" bestFit="1" customWidth="1"/>
    <col min="11011" max="11011" width="18.28515625" style="87" customWidth="1"/>
    <col min="11012" max="11013" width="0" style="87" hidden="1" customWidth="1"/>
    <col min="11014" max="11264" width="11.42578125" style="87"/>
    <col min="11265" max="11265" width="5.140625" style="87" customWidth="1"/>
    <col min="11266" max="11266" width="62.140625" style="87" bestFit="1" customWidth="1"/>
    <col min="11267" max="11267" width="18.28515625" style="87" customWidth="1"/>
    <col min="11268" max="11269" width="0" style="87" hidden="1" customWidth="1"/>
    <col min="11270" max="11520" width="11.42578125" style="87"/>
    <col min="11521" max="11521" width="5.140625" style="87" customWidth="1"/>
    <col min="11522" max="11522" width="62.140625" style="87" bestFit="1" customWidth="1"/>
    <col min="11523" max="11523" width="18.28515625" style="87" customWidth="1"/>
    <col min="11524" max="11525" width="0" style="87" hidden="1" customWidth="1"/>
    <col min="11526" max="11776" width="11.42578125" style="87"/>
    <col min="11777" max="11777" width="5.140625" style="87" customWidth="1"/>
    <col min="11778" max="11778" width="62.140625" style="87" bestFit="1" customWidth="1"/>
    <col min="11779" max="11779" width="18.28515625" style="87" customWidth="1"/>
    <col min="11780" max="11781" width="0" style="87" hidden="1" customWidth="1"/>
    <col min="11782" max="12032" width="11.42578125" style="87"/>
    <col min="12033" max="12033" width="5.140625" style="87" customWidth="1"/>
    <col min="12034" max="12034" width="62.140625" style="87" bestFit="1" customWidth="1"/>
    <col min="12035" max="12035" width="18.28515625" style="87" customWidth="1"/>
    <col min="12036" max="12037" width="0" style="87" hidden="1" customWidth="1"/>
    <col min="12038" max="12288" width="11.42578125" style="87"/>
    <col min="12289" max="12289" width="5.140625" style="87" customWidth="1"/>
    <col min="12290" max="12290" width="62.140625" style="87" bestFit="1" customWidth="1"/>
    <col min="12291" max="12291" width="18.28515625" style="87" customWidth="1"/>
    <col min="12292" max="12293" width="0" style="87" hidden="1" customWidth="1"/>
    <col min="12294" max="12544" width="11.42578125" style="87"/>
    <col min="12545" max="12545" width="5.140625" style="87" customWidth="1"/>
    <col min="12546" max="12546" width="62.140625" style="87" bestFit="1" customWidth="1"/>
    <col min="12547" max="12547" width="18.28515625" style="87" customWidth="1"/>
    <col min="12548" max="12549" width="0" style="87" hidden="1" customWidth="1"/>
    <col min="12550" max="12800" width="11.42578125" style="87"/>
    <col min="12801" max="12801" width="5.140625" style="87" customWidth="1"/>
    <col min="12802" max="12802" width="62.140625" style="87" bestFit="1" customWidth="1"/>
    <col min="12803" max="12803" width="18.28515625" style="87" customWidth="1"/>
    <col min="12804" max="12805" width="0" style="87" hidden="1" customWidth="1"/>
    <col min="12806" max="13056" width="11.42578125" style="87"/>
    <col min="13057" max="13057" width="5.140625" style="87" customWidth="1"/>
    <col min="13058" max="13058" width="62.140625" style="87" bestFit="1" customWidth="1"/>
    <col min="13059" max="13059" width="18.28515625" style="87" customWidth="1"/>
    <col min="13060" max="13061" width="0" style="87" hidden="1" customWidth="1"/>
    <col min="13062" max="13312" width="11.42578125" style="87"/>
    <col min="13313" max="13313" width="5.140625" style="87" customWidth="1"/>
    <col min="13314" max="13314" width="62.140625" style="87" bestFit="1" customWidth="1"/>
    <col min="13315" max="13315" width="18.28515625" style="87" customWidth="1"/>
    <col min="13316" max="13317" width="0" style="87" hidden="1" customWidth="1"/>
    <col min="13318" max="13568" width="11.42578125" style="87"/>
    <col min="13569" max="13569" width="5.140625" style="87" customWidth="1"/>
    <col min="13570" max="13570" width="62.140625" style="87" bestFit="1" customWidth="1"/>
    <col min="13571" max="13571" width="18.28515625" style="87" customWidth="1"/>
    <col min="13572" max="13573" width="0" style="87" hidden="1" customWidth="1"/>
    <col min="13574" max="13824" width="11.42578125" style="87"/>
    <col min="13825" max="13825" width="5.140625" style="87" customWidth="1"/>
    <col min="13826" max="13826" width="62.140625" style="87" bestFit="1" customWidth="1"/>
    <col min="13827" max="13827" width="18.28515625" style="87" customWidth="1"/>
    <col min="13828" max="13829" width="0" style="87" hidden="1" customWidth="1"/>
    <col min="13830" max="14080" width="11.42578125" style="87"/>
    <col min="14081" max="14081" width="5.140625" style="87" customWidth="1"/>
    <col min="14082" max="14082" width="62.140625" style="87" bestFit="1" customWidth="1"/>
    <col min="14083" max="14083" width="18.28515625" style="87" customWidth="1"/>
    <col min="14084" max="14085" width="0" style="87" hidden="1" customWidth="1"/>
    <col min="14086" max="14336" width="11.42578125" style="87"/>
    <col min="14337" max="14337" width="5.140625" style="87" customWidth="1"/>
    <col min="14338" max="14338" width="62.140625" style="87" bestFit="1" customWidth="1"/>
    <col min="14339" max="14339" width="18.28515625" style="87" customWidth="1"/>
    <col min="14340" max="14341" width="0" style="87" hidden="1" customWidth="1"/>
    <col min="14342" max="14592" width="11.42578125" style="87"/>
    <col min="14593" max="14593" width="5.140625" style="87" customWidth="1"/>
    <col min="14594" max="14594" width="62.140625" style="87" bestFit="1" customWidth="1"/>
    <col min="14595" max="14595" width="18.28515625" style="87" customWidth="1"/>
    <col min="14596" max="14597" width="0" style="87" hidden="1" customWidth="1"/>
    <col min="14598" max="14848" width="11.42578125" style="87"/>
    <col min="14849" max="14849" width="5.140625" style="87" customWidth="1"/>
    <col min="14850" max="14850" width="62.140625" style="87" bestFit="1" customWidth="1"/>
    <col min="14851" max="14851" width="18.28515625" style="87" customWidth="1"/>
    <col min="14852" max="14853" width="0" style="87" hidden="1" customWidth="1"/>
    <col min="14854" max="15104" width="11.42578125" style="87"/>
    <col min="15105" max="15105" width="5.140625" style="87" customWidth="1"/>
    <col min="15106" max="15106" width="62.140625" style="87" bestFit="1" customWidth="1"/>
    <col min="15107" max="15107" width="18.28515625" style="87" customWidth="1"/>
    <col min="15108" max="15109" width="0" style="87" hidden="1" customWidth="1"/>
    <col min="15110" max="15360" width="11.42578125" style="87"/>
    <col min="15361" max="15361" width="5.140625" style="87" customWidth="1"/>
    <col min="15362" max="15362" width="62.140625" style="87" bestFit="1" customWidth="1"/>
    <col min="15363" max="15363" width="18.28515625" style="87" customWidth="1"/>
    <col min="15364" max="15365" width="0" style="87" hidden="1" customWidth="1"/>
    <col min="15366" max="15616" width="11.42578125" style="87"/>
    <col min="15617" max="15617" width="5.140625" style="87" customWidth="1"/>
    <col min="15618" max="15618" width="62.140625" style="87" bestFit="1" customWidth="1"/>
    <col min="15619" max="15619" width="18.28515625" style="87" customWidth="1"/>
    <col min="15620" max="15621" width="0" style="87" hidden="1" customWidth="1"/>
    <col min="15622" max="15872" width="11.42578125" style="87"/>
    <col min="15873" max="15873" width="5.140625" style="87" customWidth="1"/>
    <col min="15874" max="15874" width="62.140625" style="87" bestFit="1" customWidth="1"/>
    <col min="15875" max="15875" width="18.28515625" style="87" customWidth="1"/>
    <col min="15876" max="15877" width="0" style="87" hidden="1" customWidth="1"/>
    <col min="15878" max="16128" width="11.42578125" style="87"/>
    <col min="16129" max="16129" width="5.140625" style="87" customWidth="1"/>
    <col min="16130" max="16130" width="62.140625" style="87" bestFit="1" customWidth="1"/>
    <col min="16131" max="16131" width="18.28515625" style="87" customWidth="1"/>
    <col min="16132" max="16133" width="0" style="87" hidden="1" customWidth="1"/>
    <col min="16134" max="16384" width="11.42578125" style="87"/>
  </cols>
  <sheetData>
    <row r="1" spans="1:5" s="116" customFormat="1" ht="15" x14ac:dyDescent="0.3">
      <c r="A1" s="379" t="s">
        <v>1</v>
      </c>
      <c r="B1" s="379"/>
      <c r="C1" s="379"/>
      <c r="D1" s="379"/>
      <c r="E1" s="379"/>
    </row>
    <row r="2" spans="1:5" s="116" customFormat="1" ht="15" x14ac:dyDescent="0.3">
      <c r="A2" s="379" t="s">
        <v>121</v>
      </c>
      <c r="B2" s="379"/>
      <c r="C2" s="379"/>
      <c r="D2" s="379"/>
      <c r="E2" s="379"/>
    </row>
    <row r="3" spans="1:5" s="116" customFormat="1" ht="15" x14ac:dyDescent="0.3">
      <c r="A3" s="380" t="s">
        <v>186</v>
      </c>
      <c r="B3" s="380"/>
      <c r="C3" s="380"/>
      <c r="D3" s="380"/>
      <c r="E3" s="380"/>
    </row>
    <row r="4" spans="1:5" s="116" customFormat="1" ht="60" x14ac:dyDescent="0.2">
      <c r="A4" s="381"/>
      <c r="B4" s="381"/>
      <c r="C4" s="271" t="s">
        <v>187</v>
      </c>
      <c r="D4" s="251" t="s">
        <v>128</v>
      </c>
      <c r="E4" s="251" t="s">
        <v>188</v>
      </c>
    </row>
    <row r="5" spans="1:5" s="116" customFormat="1" ht="15.75" x14ac:dyDescent="0.25">
      <c r="A5" s="156"/>
      <c r="B5" s="156" t="s">
        <v>122</v>
      </c>
      <c r="C5" s="155">
        <v>110000000</v>
      </c>
      <c r="D5" s="155"/>
      <c r="E5" s="155">
        <f>+C5+D5</f>
        <v>110000000</v>
      </c>
    </row>
    <row r="6" spans="1:5" s="116" customFormat="1" ht="17.25" thickBot="1" x14ac:dyDescent="0.35">
      <c r="A6" s="154"/>
      <c r="B6" s="153" t="s">
        <v>123</v>
      </c>
      <c r="C6" s="140">
        <f>SUM(C5)</f>
        <v>110000000</v>
      </c>
      <c r="D6" s="140">
        <f>SUM(D5)</f>
        <v>0</v>
      </c>
      <c r="E6" s="140">
        <f>SUM(E5)</f>
        <v>110000000</v>
      </c>
    </row>
    <row r="7" spans="1:5" s="116" customFormat="1" ht="10.5" customHeight="1" x14ac:dyDescent="0.3">
      <c r="A7" s="152"/>
      <c r="B7" s="151"/>
      <c r="C7" s="150"/>
      <c r="D7" s="149"/>
      <c r="E7" s="149"/>
    </row>
    <row r="8" spans="1:5" s="116" customFormat="1" ht="45" x14ac:dyDescent="0.3">
      <c r="A8" s="382"/>
      <c r="B8" s="382"/>
      <c r="C8" s="271" t="str">
        <f>+C4</f>
        <v>PRESUPUESTO 2025</v>
      </c>
      <c r="D8" s="251" t="s">
        <v>129</v>
      </c>
      <c r="E8" s="251" t="str">
        <f>+E4</f>
        <v>PRESUPUESTO AJUSTADO 2,025</v>
      </c>
    </row>
    <row r="9" spans="1:5" s="116" customFormat="1" ht="15.75" x14ac:dyDescent="0.25">
      <c r="A9" s="148" t="s">
        <v>124</v>
      </c>
      <c r="B9" s="117" t="s">
        <v>165</v>
      </c>
      <c r="C9" s="100">
        <v>54637303.259999998</v>
      </c>
      <c r="D9" s="121"/>
      <c r="E9" s="100">
        <f>+C9+D9</f>
        <v>54637303.259999998</v>
      </c>
    </row>
    <row r="10" spans="1:5" s="116" customFormat="1" ht="16.5" x14ac:dyDescent="0.3">
      <c r="A10" s="144"/>
      <c r="B10" s="118" t="s">
        <v>125</v>
      </c>
      <c r="C10" s="119">
        <f>SUM(C9)</f>
        <v>54637303.259999998</v>
      </c>
      <c r="D10" s="122">
        <f>SUM(D9)</f>
        <v>0</v>
      </c>
      <c r="E10" s="101">
        <f>SUM(E9)</f>
        <v>54637303.259999998</v>
      </c>
    </row>
    <row r="11" spans="1:5" s="116" customFormat="1" ht="10.5" customHeight="1" x14ac:dyDescent="0.3">
      <c r="A11" s="147"/>
      <c r="B11" s="118"/>
      <c r="C11" s="119"/>
      <c r="D11" s="120"/>
      <c r="E11" s="120"/>
    </row>
    <row r="12" spans="1:5" s="116" customFormat="1" ht="45" x14ac:dyDescent="0.25">
      <c r="A12" s="146"/>
      <c r="B12" s="146" t="s">
        <v>145</v>
      </c>
      <c r="C12" s="145" t="str">
        <f>+C8</f>
        <v>PRESUPUESTO 2025</v>
      </c>
      <c r="D12" s="252" t="s">
        <v>129</v>
      </c>
      <c r="E12" s="252" t="str">
        <f>+E8</f>
        <v>PRESUPUESTO AJUSTADO 2,025</v>
      </c>
    </row>
    <row r="13" spans="1:5" s="116" customFormat="1" ht="15.75" x14ac:dyDescent="0.25">
      <c r="A13" s="144">
        <v>111</v>
      </c>
      <c r="B13" s="123" t="s">
        <v>15</v>
      </c>
      <c r="C13" s="124">
        <v>1166000</v>
      </c>
      <c r="D13" s="121"/>
      <c r="E13" s="124">
        <f>+C13+D13</f>
        <v>1166000</v>
      </c>
    </row>
    <row r="14" spans="1:5" s="116" customFormat="1" ht="15.75" x14ac:dyDescent="0.25">
      <c r="A14" s="144">
        <v>113</v>
      </c>
      <c r="B14" s="123" t="s">
        <v>146</v>
      </c>
      <c r="C14" s="124">
        <v>130075</v>
      </c>
      <c r="D14" s="121"/>
      <c r="E14" s="124">
        <f>+C14+D14</f>
        <v>130075</v>
      </c>
    </row>
    <row r="15" spans="1:5" s="116" customFormat="1" ht="15.75" x14ac:dyDescent="0.25">
      <c r="A15" s="144">
        <v>122</v>
      </c>
      <c r="B15" s="123" t="s">
        <v>17</v>
      </c>
      <c r="C15" s="124">
        <v>64244.05</v>
      </c>
      <c r="D15" s="121"/>
      <c r="E15" s="124">
        <f t="shared" ref="E15:E34" si="0">+C15+D15</f>
        <v>64244.05</v>
      </c>
    </row>
    <row r="16" spans="1:5" s="116" customFormat="1" ht="15.75" x14ac:dyDescent="0.25">
      <c r="A16" s="144">
        <v>163</v>
      </c>
      <c r="B16" s="123" t="s">
        <v>18</v>
      </c>
      <c r="C16" s="124">
        <v>1310600.25</v>
      </c>
      <c r="D16" s="121"/>
      <c r="E16" s="124">
        <f t="shared" si="0"/>
        <v>1310600.25</v>
      </c>
    </row>
    <row r="17" spans="1:5" s="116" customFormat="1" ht="15.75" x14ac:dyDescent="0.25">
      <c r="A17" s="144">
        <v>169</v>
      </c>
      <c r="B17" s="123" t="s">
        <v>201</v>
      </c>
      <c r="C17" s="124">
        <v>66884.600000000006</v>
      </c>
      <c r="D17" s="121"/>
      <c r="E17" s="124">
        <f t="shared" si="0"/>
        <v>66884.600000000006</v>
      </c>
    </row>
    <row r="18" spans="1:5" s="116" customFormat="1" ht="15.75" x14ac:dyDescent="0.25">
      <c r="A18" s="144">
        <v>171</v>
      </c>
      <c r="B18" s="123" t="s">
        <v>164</v>
      </c>
      <c r="C18" s="124">
        <v>82130</v>
      </c>
      <c r="D18" s="121"/>
      <c r="E18" s="124">
        <f t="shared" si="0"/>
        <v>82130</v>
      </c>
    </row>
    <row r="19" spans="1:5" s="116" customFormat="1" ht="15.75" x14ac:dyDescent="0.25">
      <c r="A19" s="144">
        <v>174</v>
      </c>
      <c r="B19" s="123" t="s">
        <v>19</v>
      </c>
      <c r="C19" s="124">
        <v>127931</v>
      </c>
      <c r="D19" s="121"/>
      <c r="E19" s="124">
        <f t="shared" si="0"/>
        <v>127931</v>
      </c>
    </row>
    <row r="20" spans="1:5" s="116" customFormat="1" ht="15.75" x14ac:dyDescent="0.25">
      <c r="A20" s="144">
        <v>197</v>
      </c>
      <c r="B20" s="123" t="s">
        <v>21</v>
      </c>
      <c r="C20" s="125">
        <v>592800</v>
      </c>
      <c r="D20" s="121"/>
      <c r="E20" s="124">
        <f t="shared" si="0"/>
        <v>592800</v>
      </c>
    </row>
    <row r="21" spans="1:5" s="116" customFormat="1" ht="15.75" x14ac:dyDescent="0.25">
      <c r="A21" s="144">
        <v>199</v>
      </c>
      <c r="B21" s="123" t="s">
        <v>22</v>
      </c>
      <c r="C21" s="124">
        <v>706924.9</v>
      </c>
      <c r="D21" s="121"/>
      <c r="E21" s="124">
        <f t="shared" si="0"/>
        <v>706924.9</v>
      </c>
    </row>
    <row r="22" spans="1:5" s="116" customFormat="1" ht="15.75" x14ac:dyDescent="0.25">
      <c r="A22" s="144">
        <v>243</v>
      </c>
      <c r="B22" s="123" t="s">
        <v>49</v>
      </c>
      <c r="C22" s="124">
        <v>154711.24</v>
      </c>
      <c r="D22" s="121"/>
      <c r="E22" s="124">
        <f t="shared" si="0"/>
        <v>154711.24</v>
      </c>
    </row>
    <row r="23" spans="1:5" s="116" customFormat="1" ht="15.75" x14ac:dyDescent="0.25">
      <c r="A23" s="144">
        <v>261</v>
      </c>
      <c r="B23" s="123" t="s">
        <v>27</v>
      </c>
      <c r="C23" s="125">
        <v>836414.94</v>
      </c>
      <c r="D23" s="121"/>
      <c r="E23" s="124">
        <f t="shared" si="0"/>
        <v>836414.94</v>
      </c>
    </row>
    <row r="24" spans="1:5" s="116" customFormat="1" ht="15.75" x14ac:dyDescent="0.25">
      <c r="A24" s="144">
        <v>262</v>
      </c>
      <c r="B24" s="123" t="s">
        <v>28</v>
      </c>
      <c r="C24" s="124">
        <v>17000</v>
      </c>
      <c r="D24" s="121"/>
      <c r="E24" s="124">
        <f t="shared" si="0"/>
        <v>17000</v>
      </c>
    </row>
    <row r="25" spans="1:5" s="116" customFormat="1" ht="15.75" x14ac:dyDescent="0.25">
      <c r="A25" s="144">
        <v>266</v>
      </c>
      <c r="B25" s="123" t="s">
        <v>29</v>
      </c>
      <c r="C25" s="125">
        <v>880347.34</v>
      </c>
      <c r="D25" s="121"/>
      <c r="E25" s="124">
        <f t="shared" si="0"/>
        <v>880347.34</v>
      </c>
    </row>
    <row r="26" spans="1:5" s="116" customFormat="1" ht="15.75" x14ac:dyDescent="0.25">
      <c r="A26" s="144">
        <v>267</v>
      </c>
      <c r="B26" s="123" t="s">
        <v>30</v>
      </c>
      <c r="C26" s="124">
        <v>180000</v>
      </c>
      <c r="D26" s="121"/>
      <c r="E26" s="124">
        <f t="shared" si="0"/>
        <v>180000</v>
      </c>
    </row>
    <row r="27" spans="1:5" s="116" customFormat="1" ht="15.75" x14ac:dyDescent="0.25">
      <c r="A27" s="144">
        <v>268</v>
      </c>
      <c r="B27" s="123" t="s">
        <v>31</v>
      </c>
      <c r="C27" s="124">
        <v>154389</v>
      </c>
      <c r="D27" s="121"/>
      <c r="E27" s="124">
        <f t="shared" si="0"/>
        <v>154389</v>
      </c>
    </row>
    <row r="28" spans="1:5" s="116" customFormat="1" ht="15.75" x14ac:dyDescent="0.25">
      <c r="A28" s="144">
        <v>269</v>
      </c>
      <c r="B28" s="126" t="s">
        <v>32</v>
      </c>
      <c r="C28" s="124">
        <v>10000</v>
      </c>
      <c r="D28" s="121"/>
      <c r="E28" s="124">
        <f t="shared" si="0"/>
        <v>10000</v>
      </c>
    </row>
    <row r="29" spans="1:5" s="116" customFormat="1" ht="15.75" x14ac:dyDescent="0.25">
      <c r="A29" s="144">
        <v>292</v>
      </c>
      <c r="B29" s="123" t="s">
        <v>34</v>
      </c>
      <c r="C29" s="124">
        <v>262316.5</v>
      </c>
      <c r="D29" s="121"/>
      <c r="E29" s="124">
        <f t="shared" si="0"/>
        <v>262316.5</v>
      </c>
    </row>
    <row r="30" spans="1:5" s="116" customFormat="1" ht="15.75" x14ac:dyDescent="0.25">
      <c r="A30" s="144">
        <v>295</v>
      </c>
      <c r="B30" s="123" t="s">
        <v>35</v>
      </c>
      <c r="C30" s="125">
        <v>32456859.84</v>
      </c>
      <c r="D30" s="121"/>
      <c r="E30" s="124">
        <f t="shared" si="0"/>
        <v>32456859.84</v>
      </c>
    </row>
    <row r="31" spans="1:5" s="116" customFormat="1" ht="15.75" x14ac:dyDescent="0.25">
      <c r="A31" s="144">
        <v>297</v>
      </c>
      <c r="B31" s="123" t="s">
        <v>36</v>
      </c>
      <c r="C31" s="124">
        <v>45600.32</v>
      </c>
      <c r="D31" s="121"/>
      <c r="E31" s="124">
        <f t="shared" si="0"/>
        <v>45600.32</v>
      </c>
    </row>
    <row r="32" spans="1:5" s="116" customFormat="1" ht="15.75" x14ac:dyDescent="0.25">
      <c r="A32" s="144">
        <v>298</v>
      </c>
      <c r="B32" s="123" t="s">
        <v>37</v>
      </c>
      <c r="C32" s="124">
        <v>400000</v>
      </c>
      <c r="D32" s="121"/>
      <c r="E32" s="124">
        <f t="shared" si="0"/>
        <v>400000</v>
      </c>
    </row>
    <row r="33" spans="1:5" s="116" customFormat="1" ht="15.75" x14ac:dyDescent="0.25">
      <c r="A33" s="144">
        <v>299</v>
      </c>
      <c r="B33" s="123" t="s">
        <v>38</v>
      </c>
      <c r="C33" s="124">
        <v>300000</v>
      </c>
      <c r="D33" s="121"/>
      <c r="E33" s="124">
        <f>+C33+D33</f>
        <v>300000</v>
      </c>
    </row>
    <row r="34" spans="1:5" s="116" customFormat="1" ht="15.75" x14ac:dyDescent="0.25">
      <c r="A34" s="144">
        <v>323</v>
      </c>
      <c r="B34" s="123" t="s">
        <v>139</v>
      </c>
      <c r="C34" s="124">
        <v>15417467.76</v>
      </c>
      <c r="D34" s="121"/>
      <c r="E34" s="124">
        <f t="shared" si="0"/>
        <v>15417467.76</v>
      </c>
    </row>
    <row r="35" spans="1:5" s="116" customFormat="1" ht="17.25" thickBot="1" x14ac:dyDescent="0.35">
      <c r="A35" s="143"/>
      <c r="B35" s="142" t="s">
        <v>147</v>
      </c>
      <c r="C35" s="141">
        <f>SUM(C13:C34)</f>
        <v>55362696.739999995</v>
      </c>
      <c r="D35" s="140">
        <f>SUM(D13:D34)</f>
        <v>0</v>
      </c>
      <c r="E35" s="140">
        <f>SUM(E13:E34)</f>
        <v>55362696.739999995</v>
      </c>
    </row>
    <row r="36" spans="1:5" s="116" customFormat="1" ht="16.5" x14ac:dyDescent="0.3">
      <c r="A36" s="117"/>
      <c r="B36" s="118" t="s">
        <v>126</v>
      </c>
      <c r="C36" s="101">
        <f>+C35+C10</f>
        <v>110000000</v>
      </c>
      <c r="D36" s="101">
        <f>+D35+D10</f>
        <v>0</v>
      </c>
      <c r="E36" s="101">
        <f>+E35+E10</f>
        <v>110000000</v>
      </c>
    </row>
    <row r="37" spans="1:5" s="116" customFormat="1" ht="16.5" x14ac:dyDescent="0.3">
      <c r="A37" s="127"/>
      <c r="B37" s="128"/>
      <c r="C37" s="129"/>
    </row>
    <row r="38" spans="1:5" s="116" customFormat="1" x14ac:dyDescent="0.25">
      <c r="A38" s="253"/>
      <c r="C38" s="132"/>
    </row>
    <row r="39" spans="1:5" s="116" customFormat="1" x14ac:dyDescent="0.25">
      <c r="A39" s="253"/>
      <c r="C39" s="132"/>
    </row>
    <row r="40" spans="1:5" s="116" customFormat="1" x14ac:dyDescent="0.25">
      <c r="A40" s="130"/>
      <c r="C40" s="131"/>
    </row>
    <row r="41" spans="1:5" s="116" customFormat="1" ht="13.5" customHeight="1" x14ac:dyDescent="0.2">
      <c r="A41" s="378" t="s">
        <v>127</v>
      </c>
      <c r="B41" s="378"/>
      <c r="C41" s="378"/>
    </row>
    <row r="42" spans="1:5" s="116" customFormat="1" ht="18.75" customHeight="1" x14ac:dyDescent="0.2">
      <c r="A42" s="378" t="s">
        <v>77</v>
      </c>
      <c r="B42" s="378"/>
      <c r="C42" s="378"/>
    </row>
    <row r="43" spans="1:5" s="116" customFormat="1" ht="18.75" customHeight="1" x14ac:dyDescent="0.2">
      <c r="A43" s="378" t="s">
        <v>78</v>
      </c>
      <c r="B43" s="378"/>
      <c r="C43" s="378"/>
    </row>
    <row r="44" spans="1:5" s="116" customFormat="1" x14ac:dyDescent="0.25">
      <c r="A44" s="130"/>
      <c r="C44" s="132"/>
    </row>
    <row r="45" spans="1:5" s="116" customFormat="1" x14ac:dyDescent="0.25">
      <c r="A45" s="130"/>
      <c r="C45" s="132"/>
    </row>
    <row r="46" spans="1:5" s="116" customFormat="1" x14ac:dyDescent="0.25">
      <c r="A46" s="130"/>
      <c r="C46" s="132"/>
    </row>
    <row r="47" spans="1:5" s="116" customFormat="1" x14ac:dyDescent="0.25">
      <c r="A47" s="130"/>
      <c r="C47" s="132"/>
    </row>
    <row r="48" spans="1:5" s="116" customFormat="1" x14ac:dyDescent="0.25">
      <c r="A48" s="130"/>
      <c r="C48" s="132"/>
    </row>
    <row r="49" spans="1:3" s="116" customFormat="1" x14ac:dyDescent="0.25">
      <c r="A49" s="130"/>
      <c r="C49" s="132"/>
    </row>
    <row r="50" spans="1:3" s="116" customFormat="1" x14ac:dyDescent="0.25">
      <c r="A50" s="130"/>
      <c r="C50" s="132"/>
    </row>
    <row r="51" spans="1:3" s="116" customFormat="1" x14ac:dyDescent="0.25">
      <c r="A51" s="130"/>
      <c r="C51" s="132"/>
    </row>
    <row r="52" spans="1:3" s="116" customFormat="1" x14ac:dyDescent="0.25">
      <c r="A52" s="130"/>
      <c r="C52" s="132"/>
    </row>
    <row r="53" spans="1:3" s="116" customFormat="1" x14ac:dyDescent="0.25">
      <c r="A53" s="130"/>
      <c r="C53" s="132"/>
    </row>
    <row r="54" spans="1:3" s="116" customFormat="1" x14ac:dyDescent="0.25">
      <c r="A54" s="130"/>
      <c r="C54" s="132"/>
    </row>
    <row r="55" spans="1:3" s="116" customFormat="1" x14ac:dyDescent="0.25">
      <c r="A55" s="130"/>
      <c r="C55" s="132"/>
    </row>
    <row r="56" spans="1:3" s="116" customFormat="1" x14ac:dyDescent="0.25">
      <c r="A56" s="130"/>
      <c r="C56" s="132"/>
    </row>
    <row r="57" spans="1:3" s="116" customFormat="1" x14ac:dyDescent="0.25">
      <c r="A57" s="130"/>
      <c r="C57" s="132"/>
    </row>
    <row r="58" spans="1:3" s="116" customFormat="1" x14ac:dyDescent="0.25">
      <c r="A58" s="130"/>
      <c r="C58" s="132"/>
    </row>
    <row r="59" spans="1:3" s="116" customFormat="1" x14ac:dyDescent="0.25">
      <c r="A59" s="130"/>
      <c r="C59" s="132"/>
    </row>
    <row r="60" spans="1:3" s="116" customFormat="1" x14ac:dyDescent="0.25">
      <c r="A60" s="130"/>
      <c r="C60" s="132"/>
    </row>
    <row r="61" spans="1:3" s="116" customFormat="1" x14ac:dyDescent="0.25">
      <c r="A61" s="130"/>
      <c r="C61" s="132"/>
    </row>
    <row r="62" spans="1:3" s="116" customFormat="1" x14ac:dyDescent="0.25">
      <c r="A62" s="130"/>
      <c r="C62" s="132"/>
    </row>
    <row r="63" spans="1:3" s="116" customFormat="1" x14ac:dyDescent="0.25">
      <c r="A63" s="130"/>
      <c r="C63" s="132"/>
    </row>
    <row r="64" spans="1:3" s="116" customFormat="1" x14ac:dyDescent="0.25">
      <c r="A64" s="130"/>
      <c r="C64" s="132"/>
    </row>
    <row r="65" spans="1:3" s="116" customFormat="1" x14ac:dyDescent="0.25">
      <c r="A65" s="130"/>
      <c r="C65" s="132"/>
    </row>
    <row r="66" spans="1:3" s="116" customFormat="1" x14ac:dyDescent="0.25">
      <c r="A66" s="130"/>
      <c r="C66" s="132"/>
    </row>
    <row r="67" spans="1:3" s="116" customFormat="1" x14ac:dyDescent="0.25">
      <c r="A67" s="130"/>
      <c r="C67" s="132"/>
    </row>
    <row r="68" spans="1:3" s="116" customFormat="1" x14ac:dyDescent="0.25">
      <c r="A68" s="130"/>
      <c r="C68" s="132"/>
    </row>
    <row r="69" spans="1:3" x14ac:dyDescent="0.25">
      <c r="A69" s="130"/>
      <c r="B69" s="116"/>
      <c r="C69" s="132"/>
    </row>
    <row r="70" spans="1:3" x14ac:dyDescent="0.25">
      <c r="A70" s="130"/>
      <c r="B70" s="116"/>
      <c r="C70" s="132"/>
    </row>
    <row r="71" spans="1:3" x14ac:dyDescent="0.25">
      <c r="A71" s="130"/>
      <c r="B71" s="116"/>
      <c r="C71" s="132"/>
    </row>
    <row r="72" spans="1:3" x14ac:dyDescent="0.25">
      <c r="A72" s="130"/>
      <c r="B72" s="116"/>
      <c r="C72" s="132"/>
    </row>
    <row r="73" spans="1:3" x14ac:dyDescent="0.25">
      <c r="A73" s="130"/>
      <c r="B73" s="116"/>
      <c r="C73" s="132"/>
    </row>
    <row r="74" spans="1:3" x14ac:dyDescent="0.25">
      <c r="A74" s="130"/>
      <c r="B74" s="116"/>
      <c r="C74" s="132"/>
    </row>
    <row r="75" spans="1:3" x14ac:dyDescent="0.25">
      <c r="A75" s="130"/>
      <c r="B75" s="116"/>
      <c r="C75" s="132"/>
    </row>
    <row r="76" spans="1:3" x14ac:dyDescent="0.25">
      <c r="A76" s="130"/>
      <c r="B76" s="116"/>
      <c r="C76" s="132"/>
    </row>
    <row r="77" spans="1:3" x14ac:dyDescent="0.25">
      <c r="A77" s="130"/>
      <c r="B77" s="116"/>
      <c r="C77" s="132"/>
    </row>
    <row r="78" spans="1:3" x14ac:dyDescent="0.25">
      <c r="A78" s="130"/>
      <c r="B78" s="116"/>
      <c r="C78" s="132"/>
    </row>
    <row r="79" spans="1:3" x14ac:dyDescent="0.25">
      <c r="A79" s="130"/>
      <c r="B79" s="116"/>
      <c r="C79" s="132"/>
    </row>
    <row r="80" spans="1:3" x14ac:dyDescent="0.25">
      <c r="A80" s="130"/>
      <c r="B80" s="116"/>
      <c r="C80" s="132"/>
    </row>
    <row r="81" spans="1:3" x14ac:dyDescent="0.25">
      <c r="A81" s="130"/>
      <c r="B81" s="116"/>
      <c r="C81" s="132"/>
    </row>
    <row r="82" spans="1:3" x14ac:dyDescent="0.25">
      <c r="A82" s="130"/>
      <c r="B82" s="116"/>
      <c r="C82" s="132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>
      <selection activeCell="A4" sqref="A4:B4"/>
    </sheetView>
  </sheetViews>
  <sheetFormatPr baseColWidth="10" defaultRowHeight="13.5" x14ac:dyDescent="0.25"/>
  <cols>
    <col min="1" max="1" width="5.140625" style="98" customWidth="1"/>
    <col min="2" max="2" width="62.140625" style="87" bestFit="1" customWidth="1"/>
    <col min="3" max="3" width="18.28515625" style="88" customWidth="1"/>
    <col min="4" max="4" width="14.42578125" style="87" hidden="1" customWidth="1"/>
    <col min="5" max="5" width="16.85546875" style="87" hidden="1" customWidth="1"/>
    <col min="6" max="256" width="11.42578125" style="87"/>
    <col min="257" max="257" width="5.140625" style="87" customWidth="1"/>
    <col min="258" max="258" width="62.140625" style="87" bestFit="1" customWidth="1"/>
    <col min="259" max="259" width="18.28515625" style="87" customWidth="1"/>
    <col min="260" max="261" width="0" style="87" hidden="1" customWidth="1"/>
    <col min="262" max="512" width="11.42578125" style="87"/>
    <col min="513" max="513" width="5.140625" style="87" customWidth="1"/>
    <col min="514" max="514" width="62.140625" style="87" bestFit="1" customWidth="1"/>
    <col min="515" max="515" width="18.28515625" style="87" customWidth="1"/>
    <col min="516" max="517" width="0" style="87" hidden="1" customWidth="1"/>
    <col min="518" max="768" width="11.42578125" style="87"/>
    <col min="769" max="769" width="5.140625" style="87" customWidth="1"/>
    <col min="770" max="770" width="62.140625" style="87" bestFit="1" customWidth="1"/>
    <col min="771" max="771" width="18.28515625" style="87" customWidth="1"/>
    <col min="772" max="773" width="0" style="87" hidden="1" customWidth="1"/>
    <col min="774" max="1024" width="11.42578125" style="87"/>
    <col min="1025" max="1025" width="5.140625" style="87" customWidth="1"/>
    <col min="1026" max="1026" width="62.140625" style="87" bestFit="1" customWidth="1"/>
    <col min="1027" max="1027" width="18.28515625" style="87" customWidth="1"/>
    <col min="1028" max="1029" width="0" style="87" hidden="1" customWidth="1"/>
    <col min="1030" max="1280" width="11.42578125" style="87"/>
    <col min="1281" max="1281" width="5.140625" style="87" customWidth="1"/>
    <col min="1282" max="1282" width="62.140625" style="87" bestFit="1" customWidth="1"/>
    <col min="1283" max="1283" width="18.28515625" style="87" customWidth="1"/>
    <col min="1284" max="1285" width="0" style="87" hidden="1" customWidth="1"/>
    <col min="1286" max="1536" width="11.42578125" style="87"/>
    <col min="1537" max="1537" width="5.140625" style="87" customWidth="1"/>
    <col min="1538" max="1538" width="62.140625" style="87" bestFit="1" customWidth="1"/>
    <col min="1539" max="1539" width="18.28515625" style="87" customWidth="1"/>
    <col min="1540" max="1541" width="0" style="87" hidden="1" customWidth="1"/>
    <col min="1542" max="1792" width="11.42578125" style="87"/>
    <col min="1793" max="1793" width="5.140625" style="87" customWidth="1"/>
    <col min="1794" max="1794" width="62.140625" style="87" bestFit="1" customWidth="1"/>
    <col min="1795" max="1795" width="18.28515625" style="87" customWidth="1"/>
    <col min="1796" max="1797" width="0" style="87" hidden="1" customWidth="1"/>
    <col min="1798" max="2048" width="11.42578125" style="87"/>
    <col min="2049" max="2049" width="5.140625" style="87" customWidth="1"/>
    <col min="2050" max="2050" width="62.140625" style="87" bestFit="1" customWidth="1"/>
    <col min="2051" max="2051" width="18.28515625" style="87" customWidth="1"/>
    <col min="2052" max="2053" width="0" style="87" hidden="1" customWidth="1"/>
    <col min="2054" max="2304" width="11.42578125" style="87"/>
    <col min="2305" max="2305" width="5.140625" style="87" customWidth="1"/>
    <col min="2306" max="2306" width="62.140625" style="87" bestFit="1" customWidth="1"/>
    <col min="2307" max="2307" width="18.28515625" style="87" customWidth="1"/>
    <col min="2308" max="2309" width="0" style="87" hidden="1" customWidth="1"/>
    <col min="2310" max="2560" width="11.42578125" style="87"/>
    <col min="2561" max="2561" width="5.140625" style="87" customWidth="1"/>
    <col min="2562" max="2562" width="62.140625" style="87" bestFit="1" customWidth="1"/>
    <col min="2563" max="2563" width="18.28515625" style="87" customWidth="1"/>
    <col min="2564" max="2565" width="0" style="87" hidden="1" customWidth="1"/>
    <col min="2566" max="2816" width="11.42578125" style="87"/>
    <col min="2817" max="2817" width="5.140625" style="87" customWidth="1"/>
    <col min="2818" max="2818" width="62.140625" style="87" bestFit="1" customWidth="1"/>
    <col min="2819" max="2819" width="18.28515625" style="87" customWidth="1"/>
    <col min="2820" max="2821" width="0" style="87" hidden="1" customWidth="1"/>
    <col min="2822" max="3072" width="11.42578125" style="87"/>
    <col min="3073" max="3073" width="5.140625" style="87" customWidth="1"/>
    <col min="3074" max="3074" width="62.140625" style="87" bestFit="1" customWidth="1"/>
    <col min="3075" max="3075" width="18.28515625" style="87" customWidth="1"/>
    <col min="3076" max="3077" width="0" style="87" hidden="1" customWidth="1"/>
    <col min="3078" max="3328" width="11.42578125" style="87"/>
    <col min="3329" max="3329" width="5.140625" style="87" customWidth="1"/>
    <col min="3330" max="3330" width="62.140625" style="87" bestFit="1" customWidth="1"/>
    <col min="3331" max="3331" width="18.28515625" style="87" customWidth="1"/>
    <col min="3332" max="3333" width="0" style="87" hidden="1" customWidth="1"/>
    <col min="3334" max="3584" width="11.42578125" style="87"/>
    <col min="3585" max="3585" width="5.140625" style="87" customWidth="1"/>
    <col min="3586" max="3586" width="62.140625" style="87" bestFit="1" customWidth="1"/>
    <col min="3587" max="3587" width="18.28515625" style="87" customWidth="1"/>
    <col min="3588" max="3589" width="0" style="87" hidden="1" customWidth="1"/>
    <col min="3590" max="3840" width="11.42578125" style="87"/>
    <col min="3841" max="3841" width="5.140625" style="87" customWidth="1"/>
    <col min="3842" max="3842" width="62.140625" style="87" bestFit="1" customWidth="1"/>
    <col min="3843" max="3843" width="18.28515625" style="87" customWidth="1"/>
    <col min="3844" max="3845" width="0" style="87" hidden="1" customWidth="1"/>
    <col min="3846" max="4096" width="11.42578125" style="87"/>
    <col min="4097" max="4097" width="5.140625" style="87" customWidth="1"/>
    <col min="4098" max="4098" width="62.140625" style="87" bestFit="1" customWidth="1"/>
    <col min="4099" max="4099" width="18.28515625" style="87" customWidth="1"/>
    <col min="4100" max="4101" width="0" style="87" hidden="1" customWidth="1"/>
    <col min="4102" max="4352" width="11.42578125" style="87"/>
    <col min="4353" max="4353" width="5.140625" style="87" customWidth="1"/>
    <col min="4354" max="4354" width="62.140625" style="87" bestFit="1" customWidth="1"/>
    <col min="4355" max="4355" width="18.28515625" style="87" customWidth="1"/>
    <col min="4356" max="4357" width="0" style="87" hidden="1" customWidth="1"/>
    <col min="4358" max="4608" width="11.42578125" style="87"/>
    <col min="4609" max="4609" width="5.140625" style="87" customWidth="1"/>
    <col min="4610" max="4610" width="62.140625" style="87" bestFit="1" customWidth="1"/>
    <col min="4611" max="4611" width="18.28515625" style="87" customWidth="1"/>
    <col min="4612" max="4613" width="0" style="87" hidden="1" customWidth="1"/>
    <col min="4614" max="4864" width="11.42578125" style="87"/>
    <col min="4865" max="4865" width="5.140625" style="87" customWidth="1"/>
    <col min="4866" max="4866" width="62.140625" style="87" bestFit="1" customWidth="1"/>
    <col min="4867" max="4867" width="18.28515625" style="87" customWidth="1"/>
    <col min="4868" max="4869" width="0" style="87" hidden="1" customWidth="1"/>
    <col min="4870" max="5120" width="11.42578125" style="87"/>
    <col min="5121" max="5121" width="5.140625" style="87" customWidth="1"/>
    <col min="5122" max="5122" width="62.140625" style="87" bestFit="1" customWidth="1"/>
    <col min="5123" max="5123" width="18.28515625" style="87" customWidth="1"/>
    <col min="5124" max="5125" width="0" style="87" hidden="1" customWidth="1"/>
    <col min="5126" max="5376" width="11.42578125" style="87"/>
    <col min="5377" max="5377" width="5.140625" style="87" customWidth="1"/>
    <col min="5378" max="5378" width="62.140625" style="87" bestFit="1" customWidth="1"/>
    <col min="5379" max="5379" width="18.28515625" style="87" customWidth="1"/>
    <col min="5380" max="5381" width="0" style="87" hidden="1" customWidth="1"/>
    <col min="5382" max="5632" width="11.42578125" style="87"/>
    <col min="5633" max="5633" width="5.140625" style="87" customWidth="1"/>
    <col min="5634" max="5634" width="62.140625" style="87" bestFit="1" customWidth="1"/>
    <col min="5635" max="5635" width="18.28515625" style="87" customWidth="1"/>
    <col min="5636" max="5637" width="0" style="87" hidden="1" customWidth="1"/>
    <col min="5638" max="5888" width="11.42578125" style="87"/>
    <col min="5889" max="5889" width="5.140625" style="87" customWidth="1"/>
    <col min="5890" max="5890" width="62.140625" style="87" bestFit="1" customWidth="1"/>
    <col min="5891" max="5891" width="18.28515625" style="87" customWidth="1"/>
    <col min="5892" max="5893" width="0" style="87" hidden="1" customWidth="1"/>
    <col min="5894" max="6144" width="11.42578125" style="87"/>
    <col min="6145" max="6145" width="5.140625" style="87" customWidth="1"/>
    <col min="6146" max="6146" width="62.140625" style="87" bestFit="1" customWidth="1"/>
    <col min="6147" max="6147" width="18.28515625" style="87" customWidth="1"/>
    <col min="6148" max="6149" width="0" style="87" hidden="1" customWidth="1"/>
    <col min="6150" max="6400" width="11.42578125" style="87"/>
    <col min="6401" max="6401" width="5.140625" style="87" customWidth="1"/>
    <col min="6402" max="6402" width="62.140625" style="87" bestFit="1" customWidth="1"/>
    <col min="6403" max="6403" width="18.28515625" style="87" customWidth="1"/>
    <col min="6404" max="6405" width="0" style="87" hidden="1" customWidth="1"/>
    <col min="6406" max="6656" width="11.42578125" style="87"/>
    <col min="6657" max="6657" width="5.140625" style="87" customWidth="1"/>
    <col min="6658" max="6658" width="62.140625" style="87" bestFit="1" customWidth="1"/>
    <col min="6659" max="6659" width="18.28515625" style="87" customWidth="1"/>
    <col min="6660" max="6661" width="0" style="87" hidden="1" customWidth="1"/>
    <col min="6662" max="6912" width="11.42578125" style="87"/>
    <col min="6913" max="6913" width="5.140625" style="87" customWidth="1"/>
    <col min="6914" max="6914" width="62.140625" style="87" bestFit="1" customWidth="1"/>
    <col min="6915" max="6915" width="18.28515625" style="87" customWidth="1"/>
    <col min="6916" max="6917" width="0" style="87" hidden="1" customWidth="1"/>
    <col min="6918" max="7168" width="11.42578125" style="87"/>
    <col min="7169" max="7169" width="5.140625" style="87" customWidth="1"/>
    <col min="7170" max="7170" width="62.140625" style="87" bestFit="1" customWidth="1"/>
    <col min="7171" max="7171" width="18.28515625" style="87" customWidth="1"/>
    <col min="7172" max="7173" width="0" style="87" hidden="1" customWidth="1"/>
    <col min="7174" max="7424" width="11.42578125" style="87"/>
    <col min="7425" max="7425" width="5.140625" style="87" customWidth="1"/>
    <col min="7426" max="7426" width="62.140625" style="87" bestFit="1" customWidth="1"/>
    <col min="7427" max="7427" width="18.28515625" style="87" customWidth="1"/>
    <col min="7428" max="7429" width="0" style="87" hidden="1" customWidth="1"/>
    <col min="7430" max="7680" width="11.42578125" style="87"/>
    <col min="7681" max="7681" width="5.140625" style="87" customWidth="1"/>
    <col min="7682" max="7682" width="62.140625" style="87" bestFit="1" customWidth="1"/>
    <col min="7683" max="7683" width="18.28515625" style="87" customWidth="1"/>
    <col min="7684" max="7685" width="0" style="87" hidden="1" customWidth="1"/>
    <col min="7686" max="7936" width="11.42578125" style="87"/>
    <col min="7937" max="7937" width="5.140625" style="87" customWidth="1"/>
    <col min="7938" max="7938" width="62.140625" style="87" bestFit="1" customWidth="1"/>
    <col min="7939" max="7939" width="18.28515625" style="87" customWidth="1"/>
    <col min="7940" max="7941" width="0" style="87" hidden="1" customWidth="1"/>
    <col min="7942" max="8192" width="11.42578125" style="87"/>
    <col min="8193" max="8193" width="5.140625" style="87" customWidth="1"/>
    <col min="8194" max="8194" width="62.140625" style="87" bestFit="1" customWidth="1"/>
    <col min="8195" max="8195" width="18.28515625" style="87" customWidth="1"/>
    <col min="8196" max="8197" width="0" style="87" hidden="1" customWidth="1"/>
    <col min="8198" max="8448" width="11.42578125" style="87"/>
    <col min="8449" max="8449" width="5.140625" style="87" customWidth="1"/>
    <col min="8450" max="8450" width="62.140625" style="87" bestFit="1" customWidth="1"/>
    <col min="8451" max="8451" width="18.28515625" style="87" customWidth="1"/>
    <col min="8452" max="8453" width="0" style="87" hidden="1" customWidth="1"/>
    <col min="8454" max="8704" width="11.42578125" style="87"/>
    <col min="8705" max="8705" width="5.140625" style="87" customWidth="1"/>
    <col min="8706" max="8706" width="62.140625" style="87" bestFit="1" customWidth="1"/>
    <col min="8707" max="8707" width="18.28515625" style="87" customWidth="1"/>
    <col min="8708" max="8709" width="0" style="87" hidden="1" customWidth="1"/>
    <col min="8710" max="8960" width="11.42578125" style="87"/>
    <col min="8961" max="8961" width="5.140625" style="87" customWidth="1"/>
    <col min="8962" max="8962" width="62.140625" style="87" bestFit="1" customWidth="1"/>
    <col min="8963" max="8963" width="18.28515625" style="87" customWidth="1"/>
    <col min="8964" max="8965" width="0" style="87" hidden="1" customWidth="1"/>
    <col min="8966" max="9216" width="11.42578125" style="87"/>
    <col min="9217" max="9217" width="5.140625" style="87" customWidth="1"/>
    <col min="9218" max="9218" width="62.140625" style="87" bestFit="1" customWidth="1"/>
    <col min="9219" max="9219" width="18.28515625" style="87" customWidth="1"/>
    <col min="9220" max="9221" width="0" style="87" hidden="1" customWidth="1"/>
    <col min="9222" max="9472" width="11.42578125" style="87"/>
    <col min="9473" max="9473" width="5.140625" style="87" customWidth="1"/>
    <col min="9474" max="9474" width="62.140625" style="87" bestFit="1" customWidth="1"/>
    <col min="9475" max="9475" width="18.28515625" style="87" customWidth="1"/>
    <col min="9476" max="9477" width="0" style="87" hidden="1" customWidth="1"/>
    <col min="9478" max="9728" width="11.42578125" style="87"/>
    <col min="9729" max="9729" width="5.140625" style="87" customWidth="1"/>
    <col min="9730" max="9730" width="62.140625" style="87" bestFit="1" customWidth="1"/>
    <col min="9731" max="9731" width="18.28515625" style="87" customWidth="1"/>
    <col min="9732" max="9733" width="0" style="87" hidden="1" customWidth="1"/>
    <col min="9734" max="9984" width="11.42578125" style="87"/>
    <col min="9985" max="9985" width="5.140625" style="87" customWidth="1"/>
    <col min="9986" max="9986" width="62.140625" style="87" bestFit="1" customWidth="1"/>
    <col min="9987" max="9987" width="18.28515625" style="87" customWidth="1"/>
    <col min="9988" max="9989" width="0" style="87" hidden="1" customWidth="1"/>
    <col min="9990" max="10240" width="11.42578125" style="87"/>
    <col min="10241" max="10241" width="5.140625" style="87" customWidth="1"/>
    <col min="10242" max="10242" width="62.140625" style="87" bestFit="1" customWidth="1"/>
    <col min="10243" max="10243" width="18.28515625" style="87" customWidth="1"/>
    <col min="10244" max="10245" width="0" style="87" hidden="1" customWidth="1"/>
    <col min="10246" max="10496" width="11.42578125" style="87"/>
    <col min="10497" max="10497" width="5.140625" style="87" customWidth="1"/>
    <col min="10498" max="10498" width="62.140625" style="87" bestFit="1" customWidth="1"/>
    <col min="10499" max="10499" width="18.28515625" style="87" customWidth="1"/>
    <col min="10500" max="10501" width="0" style="87" hidden="1" customWidth="1"/>
    <col min="10502" max="10752" width="11.42578125" style="87"/>
    <col min="10753" max="10753" width="5.140625" style="87" customWidth="1"/>
    <col min="10754" max="10754" width="62.140625" style="87" bestFit="1" customWidth="1"/>
    <col min="10755" max="10755" width="18.28515625" style="87" customWidth="1"/>
    <col min="10756" max="10757" width="0" style="87" hidden="1" customWidth="1"/>
    <col min="10758" max="11008" width="11.42578125" style="87"/>
    <col min="11009" max="11009" width="5.140625" style="87" customWidth="1"/>
    <col min="11010" max="11010" width="62.140625" style="87" bestFit="1" customWidth="1"/>
    <col min="11011" max="11011" width="18.28515625" style="87" customWidth="1"/>
    <col min="11012" max="11013" width="0" style="87" hidden="1" customWidth="1"/>
    <col min="11014" max="11264" width="11.42578125" style="87"/>
    <col min="11265" max="11265" width="5.140625" style="87" customWidth="1"/>
    <col min="11266" max="11266" width="62.140625" style="87" bestFit="1" customWidth="1"/>
    <col min="11267" max="11267" width="18.28515625" style="87" customWidth="1"/>
    <col min="11268" max="11269" width="0" style="87" hidden="1" customWidth="1"/>
    <col min="11270" max="11520" width="11.42578125" style="87"/>
    <col min="11521" max="11521" width="5.140625" style="87" customWidth="1"/>
    <col min="11522" max="11522" width="62.140625" style="87" bestFit="1" customWidth="1"/>
    <col min="11523" max="11523" width="18.28515625" style="87" customWidth="1"/>
    <col min="11524" max="11525" width="0" style="87" hidden="1" customWidth="1"/>
    <col min="11526" max="11776" width="11.42578125" style="87"/>
    <col min="11777" max="11777" width="5.140625" style="87" customWidth="1"/>
    <col min="11778" max="11778" width="62.140625" style="87" bestFit="1" customWidth="1"/>
    <col min="11779" max="11779" width="18.28515625" style="87" customWidth="1"/>
    <col min="11780" max="11781" width="0" style="87" hidden="1" customWidth="1"/>
    <col min="11782" max="12032" width="11.42578125" style="87"/>
    <col min="12033" max="12033" width="5.140625" style="87" customWidth="1"/>
    <col min="12034" max="12034" width="62.140625" style="87" bestFit="1" customWidth="1"/>
    <col min="12035" max="12035" width="18.28515625" style="87" customWidth="1"/>
    <col min="12036" max="12037" width="0" style="87" hidden="1" customWidth="1"/>
    <col min="12038" max="12288" width="11.42578125" style="87"/>
    <col min="12289" max="12289" width="5.140625" style="87" customWidth="1"/>
    <col min="12290" max="12290" width="62.140625" style="87" bestFit="1" customWidth="1"/>
    <col min="12291" max="12291" width="18.28515625" style="87" customWidth="1"/>
    <col min="12292" max="12293" width="0" style="87" hidden="1" customWidth="1"/>
    <col min="12294" max="12544" width="11.42578125" style="87"/>
    <col min="12545" max="12545" width="5.140625" style="87" customWidth="1"/>
    <col min="12546" max="12546" width="62.140625" style="87" bestFit="1" customWidth="1"/>
    <col min="12547" max="12547" width="18.28515625" style="87" customWidth="1"/>
    <col min="12548" max="12549" width="0" style="87" hidden="1" customWidth="1"/>
    <col min="12550" max="12800" width="11.42578125" style="87"/>
    <col min="12801" max="12801" width="5.140625" style="87" customWidth="1"/>
    <col min="12802" max="12802" width="62.140625" style="87" bestFit="1" customWidth="1"/>
    <col min="12803" max="12803" width="18.28515625" style="87" customWidth="1"/>
    <col min="12804" max="12805" width="0" style="87" hidden="1" customWidth="1"/>
    <col min="12806" max="13056" width="11.42578125" style="87"/>
    <col min="13057" max="13057" width="5.140625" style="87" customWidth="1"/>
    <col min="13058" max="13058" width="62.140625" style="87" bestFit="1" customWidth="1"/>
    <col min="13059" max="13059" width="18.28515625" style="87" customWidth="1"/>
    <col min="13060" max="13061" width="0" style="87" hidden="1" customWidth="1"/>
    <col min="13062" max="13312" width="11.42578125" style="87"/>
    <col min="13313" max="13313" width="5.140625" style="87" customWidth="1"/>
    <col min="13314" max="13314" width="62.140625" style="87" bestFit="1" customWidth="1"/>
    <col min="13315" max="13315" width="18.28515625" style="87" customWidth="1"/>
    <col min="13316" max="13317" width="0" style="87" hidden="1" customWidth="1"/>
    <col min="13318" max="13568" width="11.42578125" style="87"/>
    <col min="13569" max="13569" width="5.140625" style="87" customWidth="1"/>
    <col min="13570" max="13570" width="62.140625" style="87" bestFit="1" customWidth="1"/>
    <col min="13571" max="13571" width="18.28515625" style="87" customWidth="1"/>
    <col min="13572" max="13573" width="0" style="87" hidden="1" customWidth="1"/>
    <col min="13574" max="13824" width="11.42578125" style="87"/>
    <col min="13825" max="13825" width="5.140625" style="87" customWidth="1"/>
    <col min="13826" max="13826" width="62.140625" style="87" bestFit="1" customWidth="1"/>
    <col min="13827" max="13827" width="18.28515625" style="87" customWidth="1"/>
    <col min="13828" max="13829" width="0" style="87" hidden="1" customWidth="1"/>
    <col min="13830" max="14080" width="11.42578125" style="87"/>
    <col min="14081" max="14081" width="5.140625" style="87" customWidth="1"/>
    <col min="14082" max="14082" width="62.140625" style="87" bestFit="1" customWidth="1"/>
    <col min="14083" max="14083" width="18.28515625" style="87" customWidth="1"/>
    <col min="14084" max="14085" width="0" style="87" hidden="1" customWidth="1"/>
    <col min="14086" max="14336" width="11.42578125" style="87"/>
    <col min="14337" max="14337" width="5.140625" style="87" customWidth="1"/>
    <col min="14338" max="14338" width="62.140625" style="87" bestFit="1" customWidth="1"/>
    <col min="14339" max="14339" width="18.28515625" style="87" customWidth="1"/>
    <col min="14340" max="14341" width="0" style="87" hidden="1" customWidth="1"/>
    <col min="14342" max="14592" width="11.42578125" style="87"/>
    <col min="14593" max="14593" width="5.140625" style="87" customWidth="1"/>
    <col min="14594" max="14594" width="62.140625" style="87" bestFit="1" customWidth="1"/>
    <col min="14595" max="14595" width="18.28515625" style="87" customWidth="1"/>
    <col min="14596" max="14597" width="0" style="87" hidden="1" customWidth="1"/>
    <col min="14598" max="14848" width="11.42578125" style="87"/>
    <col min="14849" max="14849" width="5.140625" style="87" customWidth="1"/>
    <col min="14850" max="14850" width="62.140625" style="87" bestFit="1" customWidth="1"/>
    <col min="14851" max="14851" width="18.28515625" style="87" customWidth="1"/>
    <col min="14852" max="14853" width="0" style="87" hidden="1" customWidth="1"/>
    <col min="14854" max="15104" width="11.42578125" style="87"/>
    <col min="15105" max="15105" width="5.140625" style="87" customWidth="1"/>
    <col min="15106" max="15106" width="62.140625" style="87" bestFit="1" customWidth="1"/>
    <col min="15107" max="15107" width="18.28515625" style="87" customWidth="1"/>
    <col min="15108" max="15109" width="0" style="87" hidden="1" customWidth="1"/>
    <col min="15110" max="15360" width="11.42578125" style="87"/>
    <col min="15361" max="15361" width="5.140625" style="87" customWidth="1"/>
    <col min="15362" max="15362" width="62.140625" style="87" bestFit="1" customWidth="1"/>
    <col min="15363" max="15363" width="18.28515625" style="87" customWidth="1"/>
    <col min="15364" max="15365" width="0" style="87" hidden="1" customWidth="1"/>
    <col min="15366" max="15616" width="11.42578125" style="87"/>
    <col min="15617" max="15617" width="5.140625" style="87" customWidth="1"/>
    <col min="15618" max="15618" width="62.140625" style="87" bestFit="1" customWidth="1"/>
    <col min="15619" max="15619" width="18.28515625" style="87" customWidth="1"/>
    <col min="15620" max="15621" width="0" style="87" hidden="1" customWidth="1"/>
    <col min="15622" max="15872" width="11.42578125" style="87"/>
    <col min="15873" max="15873" width="5.140625" style="87" customWidth="1"/>
    <col min="15874" max="15874" width="62.140625" style="87" bestFit="1" customWidth="1"/>
    <col min="15875" max="15875" width="18.28515625" style="87" customWidth="1"/>
    <col min="15876" max="15877" width="0" style="87" hidden="1" customWidth="1"/>
    <col min="15878" max="16128" width="11.42578125" style="87"/>
    <col min="16129" max="16129" width="5.140625" style="87" customWidth="1"/>
    <col min="16130" max="16130" width="62.140625" style="87" bestFit="1" customWidth="1"/>
    <col min="16131" max="16131" width="18.28515625" style="87" customWidth="1"/>
    <col min="16132" max="16133" width="0" style="87" hidden="1" customWidth="1"/>
    <col min="16134" max="16384" width="11.42578125" style="87"/>
  </cols>
  <sheetData>
    <row r="1" spans="1:5" s="116" customFormat="1" ht="15" x14ac:dyDescent="0.3">
      <c r="A1" s="379" t="s">
        <v>1</v>
      </c>
      <c r="B1" s="379"/>
      <c r="C1" s="379"/>
      <c r="D1" s="379"/>
      <c r="E1" s="379"/>
    </row>
    <row r="2" spans="1:5" s="116" customFormat="1" ht="15" x14ac:dyDescent="0.3">
      <c r="A2" s="379" t="s">
        <v>121</v>
      </c>
      <c r="B2" s="379"/>
      <c r="C2" s="379"/>
      <c r="D2" s="379"/>
      <c r="E2" s="379"/>
    </row>
    <row r="3" spans="1:5" s="116" customFormat="1" ht="15" x14ac:dyDescent="0.3">
      <c r="A3" s="380" t="s">
        <v>186</v>
      </c>
      <c r="B3" s="380"/>
      <c r="C3" s="380"/>
      <c r="D3" s="380"/>
      <c r="E3" s="380"/>
    </row>
    <row r="4" spans="1:5" s="116" customFormat="1" ht="60" x14ac:dyDescent="0.2">
      <c r="A4" s="381"/>
      <c r="B4" s="381"/>
      <c r="C4" s="272" t="s">
        <v>187</v>
      </c>
      <c r="D4" s="251" t="s">
        <v>128</v>
      </c>
      <c r="E4" s="251" t="s">
        <v>188</v>
      </c>
    </row>
    <row r="5" spans="1:5" s="116" customFormat="1" ht="15.75" x14ac:dyDescent="0.25">
      <c r="A5" s="156"/>
      <c r="B5" s="156" t="s">
        <v>122</v>
      </c>
      <c r="C5" s="155">
        <v>110000000</v>
      </c>
      <c r="D5" s="155"/>
      <c r="E5" s="155">
        <f>+C5+D5</f>
        <v>110000000</v>
      </c>
    </row>
    <row r="6" spans="1:5" s="116" customFormat="1" ht="17.25" thickBot="1" x14ac:dyDescent="0.35">
      <c r="A6" s="154"/>
      <c r="B6" s="153" t="s">
        <v>123</v>
      </c>
      <c r="C6" s="140">
        <f>SUM(C5)</f>
        <v>110000000</v>
      </c>
      <c r="D6" s="140">
        <f>SUM(D5)</f>
        <v>0</v>
      </c>
      <c r="E6" s="140">
        <f>SUM(E5)</f>
        <v>110000000</v>
      </c>
    </row>
    <row r="7" spans="1:5" s="116" customFormat="1" ht="10.5" customHeight="1" x14ac:dyDescent="0.3">
      <c r="A7" s="152"/>
      <c r="B7" s="151"/>
      <c r="C7" s="150"/>
      <c r="D7" s="149"/>
      <c r="E7" s="149"/>
    </row>
    <row r="8" spans="1:5" s="116" customFormat="1" ht="45" x14ac:dyDescent="0.3">
      <c r="A8" s="382"/>
      <c r="B8" s="382"/>
      <c r="C8" s="272" t="str">
        <f>+C4</f>
        <v>PRESUPUESTO 2025</v>
      </c>
      <c r="D8" s="251" t="s">
        <v>129</v>
      </c>
      <c r="E8" s="251" t="str">
        <f>+E4</f>
        <v>PRESUPUESTO AJUSTADO 2,025</v>
      </c>
    </row>
    <row r="9" spans="1:5" s="116" customFormat="1" ht="15.75" x14ac:dyDescent="0.25">
      <c r="A9" s="148" t="s">
        <v>124</v>
      </c>
      <c r="B9" s="117" t="s">
        <v>165</v>
      </c>
      <c r="C9" s="100">
        <v>54637303.259999998</v>
      </c>
      <c r="D9" s="121"/>
      <c r="E9" s="100">
        <f>+C9+D9</f>
        <v>54637303.259999998</v>
      </c>
    </row>
    <row r="10" spans="1:5" s="116" customFormat="1" ht="16.5" x14ac:dyDescent="0.3">
      <c r="A10" s="144"/>
      <c r="B10" s="118" t="s">
        <v>125</v>
      </c>
      <c r="C10" s="119">
        <f>SUM(C9)</f>
        <v>54637303.259999998</v>
      </c>
      <c r="D10" s="122">
        <f>SUM(D9)</f>
        <v>0</v>
      </c>
      <c r="E10" s="101">
        <f>SUM(E9)</f>
        <v>54637303.259999998</v>
      </c>
    </row>
    <row r="11" spans="1:5" s="116" customFormat="1" ht="10.5" customHeight="1" x14ac:dyDescent="0.3">
      <c r="A11" s="147"/>
      <c r="B11" s="118"/>
      <c r="C11" s="119"/>
      <c r="D11" s="120"/>
      <c r="E11" s="120"/>
    </row>
    <row r="12" spans="1:5" s="116" customFormat="1" ht="45" x14ac:dyDescent="0.25">
      <c r="A12" s="146"/>
      <c r="B12" s="146" t="s">
        <v>145</v>
      </c>
      <c r="C12" s="145" t="str">
        <f>+C8</f>
        <v>PRESUPUESTO 2025</v>
      </c>
      <c r="D12" s="252" t="s">
        <v>129</v>
      </c>
      <c r="E12" s="252" t="str">
        <f>+E8</f>
        <v>PRESUPUESTO AJUSTADO 2,025</v>
      </c>
    </row>
    <row r="13" spans="1:5" s="116" customFormat="1" ht="15.75" x14ac:dyDescent="0.25">
      <c r="A13" s="144">
        <v>111</v>
      </c>
      <c r="B13" s="123" t="s">
        <v>15</v>
      </c>
      <c r="C13" s="124">
        <v>1166000</v>
      </c>
      <c r="D13" s="121"/>
      <c r="E13" s="124">
        <f>+C13+D13</f>
        <v>1166000</v>
      </c>
    </row>
    <row r="14" spans="1:5" s="116" customFormat="1" ht="15.75" x14ac:dyDescent="0.25">
      <c r="A14" s="144">
        <v>113</v>
      </c>
      <c r="B14" s="123" t="s">
        <v>146</v>
      </c>
      <c r="C14" s="124">
        <v>130075</v>
      </c>
      <c r="D14" s="121"/>
      <c r="E14" s="124">
        <f>+C14+D14</f>
        <v>130075</v>
      </c>
    </row>
    <row r="15" spans="1:5" s="116" customFormat="1" ht="15.75" x14ac:dyDescent="0.25">
      <c r="A15" s="144">
        <v>122</v>
      </c>
      <c r="B15" s="123" t="s">
        <v>17</v>
      </c>
      <c r="C15" s="124">
        <v>64244.05</v>
      </c>
      <c r="D15" s="121"/>
      <c r="E15" s="124">
        <f t="shared" ref="E15:E34" si="0">+C15+D15</f>
        <v>64244.05</v>
      </c>
    </row>
    <row r="16" spans="1:5" s="116" customFormat="1" ht="15.75" x14ac:dyDescent="0.25">
      <c r="A16" s="144">
        <v>163</v>
      </c>
      <c r="B16" s="123" t="s">
        <v>18</v>
      </c>
      <c r="C16" s="124">
        <v>1310600.25</v>
      </c>
      <c r="D16" s="121"/>
      <c r="E16" s="124">
        <f t="shared" si="0"/>
        <v>1310600.25</v>
      </c>
    </row>
    <row r="17" spans="1:5" s="116" customFormat="1" ht="15.75" x14ac:dyDescent="0.25">
      <c r="A17" s="144">
        <v>169</v>
      </c>
      <c r="B17" s="123" t="s">
        <v>201</v>
      </c>
      <c r="C17" s="124">
        <v>66884.600000000006</v>
      </c>
      <c r="D17" s="121"/>
      <c r="E17" s="124">
        <f t="shared" si="0"/>
        <v>66884.600000000006</v>
      </c>
    </row>
    <row r="18" spans="1:5" s="116" customFormat="1" ht="15.75" x14ac:dyDescent="0.25">
      <c r="A18" s="144">
        <v>171</v>
      </c>
      <c r="B18" s="123" t="s">
        <v>164</v>
      </c>
      <c r="C18" s="124">
        <v>82130</v>
      </c>
      <c r="D18" s="121"/>
      <c r="E18" s="124">
        <f t="shared" si="0"/>
        <v>82130</v>
      </c>
    </row>
    <row r="19" spans="1:5" s="116" customFormat="1" ht="15.75" x14ac:dyDescent="0.25">
      <c r="A19" s="144">
        <v>174</v>
      </c>
      <c r="B19" s="123" t="s">
        <v>19</v>
      </c>
      <c r="C19" s="124">
        <v>127931</v>
      </c>
      <c r="D19" s="121"/>
      <c r="E19" s="124">
        <f t="shared" si="0"/>
        <v>127931</v>
      </c>
    </row>
    <row r="20" spans="1:5" s="116" customFormat="1" ht="15.75" x14ac:dyDescent="0.25">
      <c r="A20" s="144">
        <v>197</v>
      </c>
      <c r="B20" s="123" t="s">
        <v>21</v>
      </c>
      <c r="C20" s="125">
        <v>592800</v>
      </c>
      <c r="D20" s="121"/>
      <c r="E20" s="124">
        <f t="shared" si="0"/>
        <v>592800</v>
      </c>
    </row>
    <row r="21" spans="1:5" s="116" customFormat="1" ht="15.75" x14ac:dyDescent="0.25">
      <c r="A21" s="144">
        <v>199</v>
      </c>
      <c r="B21" s="123" t="s">
        <v>22</v>
      </c>
      <c r="C21" s="124">
        <v>706924.9</v>
      </c>
      <c r="D21" s="121"/>
      <c r="E21" s="124">
        <f t="shared" si="0"/>
        <v>706924.9</v>
      </c>
    </row>
    <row r="22" spans="1:5" s="116" customFormat="1" ht="15.75" x14ac:dyDescent="0.25">
      <c r="A22" s="144">
        <v>243</v>
      </c>
      <c r="B22" s="123" t="s">
        <v>49</v>
      </c>
      <c r="C22" s="124">
        <v>154711.24</v>
      </c>
      <c r="D22" s="121"/>
      <c r="E22" s="124">
        <f t="shared" si="0"/>
        <v>154711.24</v>
      </c>
    </row>
    <row r="23" spans="1:5" s="116" customFormat="1" ht="15.75" x14ac:dyDescent="0.25">
      <c r="A23" s="144">
        <v>261</v>
      </c>
      <c r="B23" s="123" t="s">
        <v>27</v>
      </c>
      <c r="C23" s="125">
        <v>836414.94</v>
      </c>
      <c r="D23" s="121"/>
      <c r="E23" s="124">
        <f t="shared" si="0"/>
        <v>836414.94</v>
      </c>
    </row>
    <row r="24" spans="1:5" s="116" customFormat="1" ht="15.75" x14ac:dyDescent="0.25">
      <c r="A24" s="144">
        <v>262</v>
      </c>
      <c r="B24" s="123" t="s">
        <v>28</v>
      </c>
      <c r="C24" s="124">
        <v>17000</v>
      </c>
      <c r="D24" s="121"/>
      <c r="E24" s="124">
        <f t="shared" si="0"/>
        <v>17000</v>
      </c>
    </row>
    <row r="25" spans="1:5" s="116" customFormat="1" ht="15.75" x14ac:dyDescent="0.25">
      <c r="A25" s="144">
        <v>266</v>
      </c>
      <c r="B25" s="123" t="s">
        <v>29</v>
      </c>
      <c r="C25" s="125">
        <v>880347.34</v>
      </c>
      <c r="D25" s="121"/>
      <c r="E25" s="124">
        <f t="shared" si="0"/>
        <v>880347.34</v>
      </c>
    </row>
    <row r="26" spans="1:5" s="116" customFormat="1" ht="15.75" x14ac:dyDescent="0.25">
      <c r="A26" s="144">
        <v>267</v>
      </c>
      <c r="B26" s="123" t="s">
        <v>30</v>
      </c>
      <c r="C26" s="124">
        <v>180000</v>
      </c>
      <c r="D26" s="121"/>
      <c r="E26" s="124">
        <f t="shared" si="0"/>
        <v>180000</v>
      </c>
    </row>
    <row r="27" spans="1:5" s="116" customFormat="1" ht="15.75" x14ac:dyDescent="0.25">
      <c r="A27" s="144">
        <v>268</v>
      </c>
      <c r="B27" s="123" t="s">
        <v>31</v>
      </c>
      <c r="C27" s="124">
        <v>154389</v>
      </c>
      <c r="D27" s="121"/>
      <c r="E27" s="124">
        <f t="shared" si="0"/>
        <v>154389</v>
      </c>
    </row>
    <row r="28" spans="1:5" s="116" customFormat="1" ht="15.75" x14ac:dyDescent="0.25">
      <c r="A28" s="144">
        <v>269</v>
      </c>
      <c r="B28" s="126" t="s">
        <v>32</v>
      </c>
      <c r="C28" s="124">
        <v>10000</v>
      </c>
      <c r="D28" s="121"/>
      <c r="E28" s="124">
        <f t="shared" si="0"/>
        <v>10000</v>
      </c>
    </row>
    <row r="29" spans="1:5" s="116" customFormat="1" ht="15.75" x14ac:dyDescent="0.25">
      <c r="A29" s="144">
        <v>292</v>
      </c>
      <c r="B29" s="123" t="s">
        <v>34</v>
      </c>
      <c r="C29" s="124">
        <v>262316.5</v>
      </c>
      <c r="D29" s="121"/>
      <c r="E29" s="124">
        <f t="shared" si="0"/>
        <v>262316.5</v>
      </c>
    </row>
    <row r="30" spans="1:5" s="116" customFormat="1" ht="15.75" x14ac:dyDescent="0.25">
      <c r="A30" s="144">
        <v>295</v>
      </c>
      <c r="B30" s="123" t="s">
        <v>35</v>
      </c>
      <c r="C30" s="125">
        <v>32456859.84</v>
      </c>
      <c r="D30" s="121"/>
      <c r="E30" s="124">
        <f t="shared" si="0"/>
        <v>32456859.84</v>
      </c>
    </row>
    <row r="31" spans="1:5" s="116" customFormat="1" ht="15.75" x14ac:dyDescent="0.25">
      <c r="A31" s="144">
        <v>297</v>
      </c>
      <c r="B31" s="123" t="s">
        <v>36</v>
      </c>
      <c r="C31" s="124">
        <v>45600.32</v>
      </c>
      <c r="D31" s="121"/>
      <c r="E31" s="124">
        <f t="shared" si="0"/>
        <v>45600.32</v>
      </c>
    </row>
    <row r="32" spans="1:5" s="116" customFormat="1" ht="15.75" x14ac:dyDescent="0.25">
      <c r="A32" s="144">
        <v>298</v>
      </c>
      <c r="B32" s="123" t="s">
        <v>37</v>
      </c>
      <c r="C32" s="124">
        <v>400000</v>
      </c>
      <c r="D32" s="121"/>
      <c r="E32" s="124">
        <f t="shared" si="0"/>
        <v>400000</v>
      </c>
    </row>
    <row r="33" spans="1:5" s="116" customFormat="1" ht="15.75" x14ac:dyDescent="0.25">
      <c r="A33" s="144">
        <v>299</v>
      </c>
      <c r="B33" s="123" t="s">
        <v>38</v>
      </c>
      <c r="C33" s="124">
        <v>300000</v>
      </c>
      <c r="D33" s="121"/>
      <c r="E33" s="124">
        <f>+C33+D33</f>
        <v>300000</v>
      </c>
    </row>
    <row r="34" spans="1:5" s="116" customFormat="1" ht="15.75" x14ac:dyDescent="0.25">
      <c r="A34" s="144">
        <v>323</v>
      </c>
      <c r="B34" s="123" t="s">
        <v>139</v>
      </c>
      <c r="C34" s="124">
        <v>15417467.76</v>
      </c>
      <c r="D34" s="121"/>
      <c r="E34" s="124">
        <f t="shared" si="0"/>
        <v>15417467.76</v>
      </c>
    </row>
    <row r="35" spans="1:5" s="116" customFormat="1" ht="17.25" thickBot="1" x14ac:dyDescent="0.35">
      <c r="A35" s="143"/>
      <c r="B35" s="142" t="s">
        <v>147</v>
      </c>
      <c r="C35" s="141">
        <f>SUM(C13:C34)</f>
        <v>55362696.739999995</v>
      </c>
      <c r="D35" s="140">
        <f>SUM(D13:D34)</f>
        <v>0</v>
      </c>
      <c r="E35" s="140">
        <f>SUM(E13:E34)</f>
        <v>55362696.739999995</v>
      </c>
    </row>
    <row r="36" spans="1:5" s="116" customFormat="1" ht="16.5" x14ac:dyDescent="0.3">
      <c r="A36" s="117"/>
      <c r="B36" s="118" t="s">
        <v>126</v>
      </c>
      <c r="C36" s="101">
        <f>+C35+C10</f>
        <v>110000000</v>
      </c>
      <c r="D36" s="101">
        <f>+D35+D10</f>
        <v>0</v>
      </c>
      <c r="E36" s="101">
        <f>+E35+E10</f>
        <v>110000000</v>
      </c>
    </row>
    <row r="37" spans="1:5" s="116" customFormat="1" ht="16.5" x14ac:dyDescent="0.3">
      <c r="A37" s="127"/>
      <c r="B37" s="128"/>
      <c r="C37" s="129"/>
    </row>
    <row r="38" spans="1:5" s="116" customFormat="1" x14ac:dyDescent="0.25">
      <c r="A38" s="253"/>
      <c r="C38" s="132"/>
    </row>
    <row r="39" spans="1:5" s="116" customFormat="1" x14ac:dyDescent="0.25">
      <c r="A39" s="253"/>
      <c r="C39" s="132"/>
    </row>
    <row r="40" spans="1:5" s="116" customFormat="1" x14ac:dyDescent="0.25">
      <c r="A40" s="130"/>
      <c r="C40" s="131"/>
    </row>
    <row r="41" spans="1:5" s="116" customFormat="1" ht="13.5" customHeight="1" x14ac:dyDescent="0.2">
      <c r="A41" s="378" t="s">
        <v>127</v>
      </c>
      <c r="B41" s="378"/>
      <c r="C41" s="378"/>
    </row>
    <row r="42" spans="1:5" s="116" customFormat="1" ht="18.75" customHeight="1" x14ac:dyDescent="0.2">
      <c r="A42" s="378" t="s">
        <v>77</v>
      </c>
      <c r="B42" s="378"/>
      <c r="C42" s="378"/>
    </row>
    <row r="43" spans="1:5" s="116" customFormat="1" ht="18.75" customHeight="1" x14ac:dyDescent="0.2">
      <c r="A43" s="378" t="s">
        <v>78</v>
      </c>
      <c r="B43" s="378"/>
      <c r="C43" s="378"/>
    </row>
    <row r="44" spans="1:5" s="116" customFormat="1" x14ac:dyDescent="0.25">
      <c r="A44" s="130"/>
      <c r="C44" s="132"/>
    </row>
    <row r="45" spans="1:5" s="116" customFormat="1" x14ac:dyDescent="0.25">
      <c r="A45" s="130"/>
      <c r="C45" s="132"/>
    </row>
    <row r="46" spans="1:5" s="116" customFormat="1" x14ac:dyDescent="0.25">
      <c r="A46" s="130"/>
      <c r="C46" s="132"/>
    </row>
    <row r="47" spans="1:5" s="116" customFormat="1" x14ac:dyDescent="0.25">
      <c r="A47" s="130"/>
      <c r="C47" s="132"/>
    </row>
    <row r="48" spans="1:5" s="116" customFormat="1" x14ac:dyDescent="0.25">
      <c r="A48" s="130"/>
      <c r="C48" s="132"/>
    </row>
    <row r="49" spans="1:3" s="116" customFormat="1" x14ac:dyDescent="0.25">
      <c r="A49" s="130"/>
      <c r="C49" s="132"/>
    </row>
    <row r="50" spans="1:3" s="116" customFormat="1" x14ac:dyDescent="0.25">
      <c r="A50" s="130"/>
      <c r="C50" s="132"/>
    </row>
    <row r="51" spans="1:3" s="116" customFormat="1" x14ac:dyDescent="0.25">
      <c r="A51" s="130"/>
      <c r="C51" s="132"/>
    </row>
    <row r="52" spans="1:3" s="116" customFormat="1" x14ac:dyDescent="0.25">
      <c r="A52" s="130"/>
      <c r="C52" s="132"/>
    </row>
    <row r="53" spans="1:3" s="116" customFormat="1" x14ac:dyDescent="0.25">
      <c r="A53" s="130"/>
      <c r="C53" s="132"/>
    </row>
    <row r="54" spans="1:3" s="116" customFormat="1" x14ac:dyDescent="0.25">
      <c r="A54" s="130"/>
      <c r="C54" s="132"/>
    </row>
    <row r="55" spans="1:3" s="116" customFormat="1" x14ac:dyDescent="0.25">
      <c r="A55" s="130"/>
      <c r="C55" s="132"/>
    </row>
    <row r="56" spans="1:3" s="116" customFormat="1" x14ac:dyDescent="0.25">
      <c r="A56" s="130"/>
      <c r="C56" s="132"/>
    </row>
    <row r="57" spans="1:3" s="116" customFormat="1" x14ac:dyDescent="0.25">
      <c r="A57" s="130"/>
      <c r="C57" s="132"/>
    </row>
    <row r="58" spans="1:3" s="116" customFormat="1" x14ac:dyDescent="0.25">
      <c r="A58" s="130"/>
      <c r="C58" s="132"/>
    </row>
    <row r="59" spans="1:3" s="116" customFormat="1" x14ac:dyDescent="0.25">
      <c r="A59" s="130"/>
      <c r="C59" s="132"/>
    </row>
    <row r="60" spans="1:3" s="116" customFormat="1" x14ac:dyDescent="0.25">
      <c r="A60" s="130"/>
      <c r="C60" s="132"/>
    </row>
    <row r="61" spans="1:3" s="116" customFormat="1" x14ac:dyDescent="0.25">
      <c r="A61" s="130"/>
      <c r="C61" s="132"/>
    </row>
    <row r="62" spans="1:3" s="116" customFormat="1" x14ac:dyDescent="0.25">
      <c r="A62" s="130"/>
      <c r="C62" s="132"/>
    </row>
    <row r="63" spans="1:3" s="116" customFormat="1" x14ac:dyDescent="0.25">
      <c r="A63" s="130"/>
      <c r="C63" s="132"/>
    </row>
    <row r="64" spans="1:3" s="116" customFormat="1" x14ac:dyDescent="0.25">
      <c r="A64" s="130"/>
      <c r="C64" s="132"/>
    </row>
    <row r="65" spans="1:3" s="116" customFormat="1" x14ac:dyDescent="0.25">
      <c r="A65" s="130"/>
      <c r="C65" s="132"/>
    </row>
    <row r="66" spans="1:3" s="116" customFormat="1" x14ac:dyDescent="0.25">
      <c r="A66" s="130"/>
      <c r="C66" s="132"/>
    </row>
    <row r="67" spans="1:3" s="116" customFormat="1" x14ac:dyDescent="0.25">
      <c r="A67" s="130"/>
      <c r="C67" s="132"/>
    </row>
    <row r="68" spans="1:3" s="116" customFormat="1" x14ac:dyDescent="0.25">
      <c r="A68" s="130"/>
      <c r="C68" s="132"/>
    </row>
    <row r="69" spans="1:3" x14ac:dyDescent="0.25">
      <c r="A69" s="130"/>
      <c r="B69" s="116"/>
      <c r="C69" s="132"/>
    </row>
    <row r="70" spans="1:3" x14ac:dyDescent="0.25">
      <c r="A70" s="130"/>
      <c r="B70" s="116"/>
      <c r="C70" s="132"/>
    </row>
    <row r="71" spans="1:3" x14ac:dyDescent="0.25">
      <c r="A71" s="130"/>
      <c r="B71" s="116"/>
      <c r="C71" s="132"/>
    </row>
    <row r="72" spans="1:3" x14ac:dyDescent="0.25">
      <c r="A72" s="130"/>
      <c r="B72" s="116"/>
      <c r="C72" s="132"/>
    </row>
    <row r="73" spans="1:3" x14ac:dyDescent="0.25">
      <c r="A73" s="130"/>
      <c r="B73" s="116"/>
      <c r="C73" s="132"/>
    </row>
    <row r="74" spans="1:3" x14ac:dyDescent="0.25">
      <c r="A74" s="130"/>
      <c r="B74" s="116"/>
      <c r="C74" s="132"/>
    </row>
    <row r="75" spans="1:3" x14ac:dyDescent="0.25">
      <c r="A75" s="130"/>
      <c r="B75" s="116"/>
      <c r="C75" s="132"/>
    </row>
    <row r="76" spans="1:3" x14ac:dyDescent="0.25">
      <c r="A76" s="130"/>
      <c r="B76" s="116"/>
      <c r="C76" s="132"/>
    </row>
    <row r="77" spans="1:3" x14ac:dyDescent="0.25">
      <c r="A77" s="130"/>
      <c r="B77" s="116"/>
      <c r="C77" s="132"/>
    </row>
    <row r="78" spans="1:3" x14ac:dyDescent="0.25">
      <c r="A78" s="130"/>
      <c r="B78" s="116"/>
      <c r="C78" s="132"/>
    </row>
    <row r="79" spans="1:3" x14ac:dyDescent="0.25">
      <c r="A79" s="130"/>
      <c r="B79" s="116"/>
      <c r="C79" s="132"/>
    </row>
    <row r="80" spans="1:3" x14ac:dyDescent="0.25">
      <c r="A80" s="130"/>
      <c r="B80" s="116"/>
      <c r="C80" s="132"/>
    </row>
    <row r="81" spans="1:3" x14ac:dyDescent="0.25">
      <c r="A81" s="130"/>
      <c r="B81" s="116"/>
      <c r="C81" s="132"/>
    </row>
    <row r="82" spans="1:3" x14ac:dyDescent="0.25">
      <c r="A82" s="130"/>
      <c r="B82" s="116"/>
      <c r="C82" s="132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workbookViewId="0">
      <selection activeCell="A12" sqref="A12"/>
    </sheetView>
  </sheetViews>
  <sheetFormatPr baseColWidth="10" defaultRowHeight="13.5" x14ac:dyDescent="0.25"/>
  <cols>
    <col min="1" max="1" width="5.140625" style="98" customWidth="1"/>
    <col min="2" max="2" width="62.140625" style="87" bestFit="1" customWidth="1"/>
    <col min="3" max="3" width="18.28515625" style="88" customWidth="1"/>
    <col min="4" max="4" width="14.42578125" style="87" hidden="1" customWidth="1"/>
    <col min="5" max="5" width="16.85546875" style="87" hidden="1" customWidth="1"/>
    <col min="6" max="256" width="11.42578125" style="87"/>
    <col min="257" max="257" width="5.140625" style="87" customWidth="1"/>
    <col min="258" max="258" width="62.140625" style="87" bestFit="1" customWidth="1"/>
    <col min="259" max="259" width="18.28515625" style="87" customWidth="1"/>
    <col min="260" max="261" width="0" style="87" hidden="1" customWidth="1"/>
    <col min="262" max="512" width="11.42578125" style="87"/>
    <col min="513" max="513" width="5.140625" style="87" customWidth="1"/>
    <col min="514" max="514" width="62.140625" style="87" bestFit="1" customWidth="1"/>
    <col min="515" max="515" width="18.28515625" style="87" customWidth="1"/>
    <col min="516" max="517" width="0" style="87" hidden="1" customWidth="1"/>
    <col min="518" max="768" width="11.42578125" style="87"/>
    <col min="769" max="769" width="5.140625" style="87" customWidth="1"/>
    <col min="770" max="770" width="62.140625" style="87" bestFit="1" customWidth="1"/>
    <col min="771" max="771" width="18.28515625" style="87" customWidth="1"/>
    <col min="772" max="773" width="0" style="87" hidden="1" customWidth="1"/>
    <col min="774" max="1024" width="11.42578125" style="87"/>
    <col min="1025" max="1025" width="5.140625" style="87" customWidth="1"/>
    <col min="1026" max="1026" width="62.140625" style="87" bestFit="1" customWidth="1"/>
    <col min="1027" max="1027" width="18.28515625" style="87" customWidth="1"/>
    <col min="1028" max="1029" width="0" style="87" hidden="1" customWidth="1"/>
    <col min="1030" max="1280" width="11.42578125" style="87"/>
    <col min="1281" max="1281" width="5.140625" style="87" customWidth="1"/>
    <col min="1282" max="1282" width="62.140625" style="87" bestFit="1" customWidth="1"/>
    <col min="1283" max="1283" width="18.28515625" style="87" customWidth="1"/>
    <col min="1284" max="1285" width="0" style="87" hidden="1" customWidth="1"/>
    <col min="1286" max="1536" width="11.42578125" style="87"/>
    <col min="1537" max="1537" width="5.140625" style="87" customWidth="1"/>
    <col min="1538" max="1538" width="62.140625" style="87" bestFit="1" customWidth="1"/>
    <col min="1539" max="1539" width="18.28515625" style="87" customWidth="1"/>
    <col min="1540" max="1541" width="0" style="87" hidden="1" customWidth="1"/>
    <col min="1542" max="1792" width="11.42578125" style="87"/>
    <col min="1793" max="1793" width="5.140625" style="87" customWidth="1"/>
    <col min="1794" max="1794" width="62.140625" style="87" bestFit="1" customWidth="1"/>
    <col min="1795" max="1795" width="18.28515625" style="87" customWidth="1"/>
    <col min="1796" max="1797" width="0" style="87" hidden="1" customWidth="1"/>
    <col min="1798" max="2048" width="11.42578125" style="87"/>
    <col min="2049" max="2049" width="5.140625" style="87" customWidth="1"/>
    <col min="2050" max="2050" width="62.140625" style="87" bestFit="1" customWidth="1"/>
    <col min="2051" max="2051" width="18.28515625" style="87" customWidth="1"/>
    <col min="2052" max="2053" width="0" style="87" hidden="1" customWidth="1"/>
    <col min="2054" max="2304" width="11.42578125" style="87"/>
    <col min="2305" max="2305" width="5.140625" style="87" customWidth="1"/>
    <col min="2306" max="2306" width="62.140625" style="87" bestFit="1" customWidth="1"/>
    <col min="2307" max="2307" width="18.28515625" style="87" customWidth="1"/>
    <col min="2308" max="2309" width="0" style="87" hidden="1" customWidth="1"/>
    <col min="2310" max="2560" width="11.42578125" style="87"/>
    <col min="2561" max="2561" width="5.140625" style="87" customWidth="1"/>
    <col min="2562" max="2562" width="62.140625" style="87" bestFit="1" customWidth="1"/>
    <col min="2563" max="2563" width="18.28515625" style="87" customWidth="1"/>
    <col min="2564" max="2565" width="0" style="87" hidden="1" customWidth="1"/>
    <col min="2566" max="2816" width="11.42578125" style="87"/>
    <col min="2817" max="2817" width="5.140625" style="87" customWidth="1"/>
    <col min="2818" max="2818" width="62.140625" style="87" bestFit="1" customWidth="1"/>
    <col min="2819" max="2819" width="18.28515625" style="87" customWidth="1"/>
    <col min="2820" max="2821" width="0" style="87" hidden="1" customWidth="1"/>
    <col min="2822" max="3072" width="11.42578125" style="87"/>
    <col min="3073" max="3073" width="5.140625" style="87" customWidth="1"/>
    <col min="3074" max="3074" width="62.140625" style="87" bestFit="1" customWidth="1"/>
    <col min="3075" max="3075" width="18.28515625" style="87" customWidth="1"/>
    <col min="3076" max="3077" width="0" style="87" hidden="1" customWidth="1"/>
    <col min="3078" max="3328" width="11.42578125" style="87"/>
    <col min="3329" max="3329" width="5.140625" style="87" customWidth="1"/>
    <col min="3330" max="3330" width="62.140625" style="87" bestFit="1" customWidth="1"/>
    <col min="3331" max="3331" width="18.28515625" style="87" customWidth="1"/>
    <col min="3332" max="3333" width="0" style="87" hidden="1" customWidth="1"/>
    <col min="3334" max="3584" width="11.42578125" style="87"/>
    <col min="3585" max="3585" width="5.140625" style="87" customWidth="1"/>
    <col min="3586" max="3586" width="62.140625" style="87" bestFit="1" customWidth="1"/>
    <col min="3587" max="3587" width="18.28515625" style="87" customWidth="1"/>
    <col min="3588" max="3589" width="0" style="87" hidden="1" customWidth="1"/>
    <col min="3590" max="3840" width="11.42578125" style="87"/>
    <col min="3841" max="3841" width="5.140625" style="87" customWidth="1"/>
    <col min="3842" max="3842" width="62.140625" style="87" bestFit="1" customWidth="1"/>
    <col min="3843" max="3843" width="18.28515625" style="87" customWidth="1"/>
    <col min="3844" max="3845" width="0" style="87" hidden="1" customWidth="1"/>
    <col min="3846" max="4096" width="11.42578125" style="87"/>
    <col min="4097" max="4097" width="5.140625" style="87" customWidth="1"/>
    <col min="4098" max="4098" width="62.140625" style="87" bestFit="1" customWidth="1"/>
    <col min="4099" max="4099" width="18.28515625" style="87" customWidth="1"/>
    <col min="4100" max="4101" width="0" style="87" hidden="1" customWidth="1"/>
    <col min="4102" max="4352" width="11.42578125" style="87"/>
    <col min="4353" max="4353" width="5.140625" style="87" customWidth="1"/>
    <col min="4354" max="4354" width="62.140625" style="87" bestFit="1" customWidth="1"/>
    <col min="4355" max="4355" width="18.28515625" style="87" customWidth="1"/>
    <col min="4356" max="4357" width="0" style="87" hidden="1" customWidth="1"/>
    <col min="4358" max="4608" width="11.42578125" style="87"/>
    <col min="4609" max="4609" width="5.140625" style="87" customWidth="1"/>
    <col min="4610" max="4610" width="62.140625" style="87" bestFit="1" customWidth="1"/>
    <col min="4611" max="4611" width="18.28515625" style="87" customWidth="1"/>
    <col min="4612" max="4613" width="0" style="87" hidden="1" customWidth="1"/>
    <col min="4614" max="4864" width="11.42578125" style="87"/>
    <col min="4865" max="4865" width="5.140625" style="87" customWidth="1"/>
    <col min="4866" max="4866" width="62.140625" style="87" bestFit="1" customWidth="1"/>
    <col min="4867" max="4867" width="18.28515625" style="87" customWidth="1"/>
    <col min="4868" max="4869" width="0" style="87" hidden="1" customWidth="1"/>
    <col min="4870" max="5120" width="11.42578125" style="87"/>
    <col min="5121" max="5121" width="5.140625" style="87" customWidth="1"/>
    <col min="5122" max="5122" width="62.140625" style="87" bestFit="1" customWidth="1"/>
    <col min="5123" max="5123" width="18.28515625" style="87" customWidth="1"/>
    <col min="5124" max="5125" width="0" style="87" hidden="1" customWidth="1"/>
    <col min="5126" max="5376" width="11.42578125" style="87"/>
    <col min="5377" max="5377" width="5.140625" style="87" customWidth="1"/>
    <col min="5378" max="5378" width="62.140625" style="87" bestFit="1" customWidth="1"/>
    <col min="5379" max="5379" width="18.28515625" style="87" customWidth="1"/>
    <col min="5380" max="5381" width="0" style="87" hidden="1" customWidth="1"/>
    <col min="5382" max="5632" width="11.42578125" style="87"/>
    <col min="5633" max="5633" width="5.140625" style="87" customWidth="1"/>
    <col min="5634" max="5634" width="62.140625" style="87" bestFit="1" customWidth="1"/>
    <col min="5635" max="5635" width="18.28515625" style="87" customWidth="1"/>
    <col min="5636" max="5637" width="0" style="87" hidden="1" customWidth="1"/>
    <col min="5638" max="5888" width="11.42578125" style="87"/>
    <col min="5889" max="5889" width="5.140625" style="87" customWidth="1"/>
    <col min="5890" max="5890" width="62.140625" style="87" bestFit="1" customWidth="1"/>
    <col min="5891" max="5891" width="18.28515625" style="87" customWidth="1"/>
    <col min="5892" max="5893" width="0" style="87" hidden="1" customWidth="1"/>
    <col min="5894" max="6144" width="11.42578125" style="87"/>
    <col min="6145" max="6145" width="5.140625" style="87" customWidth="1"/>
    <col min="6146" max="6146" width="62.140625" style="87" bestFit="1" customWidth="1"/>
    <col min="6147" max="6147" width="18.28515625" style="87" customWidth="1"/>
    <col min="6148" max="6149" width="0" style="87" hidden="1" customWidth="1"/>
    <col min="6150" max="6400" width="11.42578125" style="87"/>
    <col min="6401" max="6401" width="5.140625" style="87" customWidth="1"/>
    <col min="6402" max="6402" width="62.140625" style="87" bestFit="1" customWidth="1"/>
    <col min="6403" max="6403" width="18.28515625" style="87" customWidth="1"/>
    <col min="6404" max="6405" width="0" style="87" hidden="1" customWidth="1"/>
    <col min="6406" max="6656" width="11.42578125" style="87"/>
    <col min="6657" max="6657" width="5.140625" style="87" customWidth="1"/>
    <col min="6658" max="6658" width="62.140625" style="87" bestFit="1" customWidth="1"/>
    <col min="6659" max="6659" width="18.28515625" style="87" customWidth="1"/>
    <col min="6660" max="6661" width="0" style="87" hidden="1" customWidth="1"/>
    <col min="6662" max="6912" width="11.42578125" style="87"/>
    <col min="6913" max="6913" width="5.140625" style="87" customWidth="1"/>
    <col min="6914" max="6914" width="62.140625" style="87" bestFit="1" customWidth="1"/>
    <col min="6915" max="6915" width="18.28515625" style="87" customWidth="1"/>
    <col min="6916" max="6917" width="0" style="87" hidden="1" customWidth="1"/>
    <col min="6918" max="7168" width="11.42578125" style="87"/>
    <col min="7169" max="7169" width="5.140625" style="87" customWidth="1"/>
    <col min="7170" max="7170" width="62.140625" style="87" bestFit="1" customWidth="1"/>
    <col min="7171" max="7171" width="18.28515625" style="87" customWidth="1"/>
    <col min="7172" max="7173" width="0" style="87" hidden="1" customWidth="1"/>
    <col min="7174" max="7424" width="11.42578125" style="87"/>
    <col min="7425" max="7425" width="5.140625" style="87" customWidth="1"/>
    <col min="7426" max="7426" width="62.140625" style="87" bestFit="1" customWidth="1"/>
    <col min="7427" max="7427" width="18.28515625" style="87" customWidth="1"/>
    <col min="7428" max="7429" width="0" style="87" hidden="1" customWidth="1"/>
    <col min="7430" max="7680" width="11.42578125" style="87"/>
    <col min="7681" max="7681" width="5.140625" style="87" customWidth="1"/>
    <col min="7682" max="7682" width="62.140625" style="87" bestFit="1" customWidth="1"/>
    <col min="7683" max="7683" width="18.28515625" style="87" customWidth="1"/>
    <col min="7684" max="7685" width="0" style="87" hidden="1" customWidth="1"/>
    <col min="7686" max="7936" width="11.42578125" style="87"/>
    <col min="7937" max="7937" width="5.140625" style="87" customWidth="1"/>
    <col min="7938" max="7938" width="62.140625" style="87" bestFit="1" customWidth="1"/>
    <col min="7939" max="7939" width="18.28515625" style="87" customWidth="1"/>
    <col min="7940" max="7941" width="0" style="87" hidden="1" customWidth="1"/>
    <col min="7942" max="8192" width="11.42578125" style="87"/>
    <col min="8193" max="8193" width="5.140625" style="87" customWidth="1"/>
    <col min="8194" max="8194" width="62.140625" style="87" bestFit="1" customWidth="1"/>
    <col min="8195" max="8195" width="18.28515625" style="87" customWidth="1"/>
    <col min="8196" max="8197" width="0" style="87" hidden="1" customWidth="1"/>
    <col min="8198" max="8448" width="11.42578125" style="87"/>
    <col min="8449" max="8449" width="5.140625" style="87" customWidth="1"/>
    <col min="8450" max="8450" width="62.140625" style="87" bestFit="1" customWidth="1"/>
    <col min="8451" max="8451" width="18.28515625" style="87" customWidth="1"/>
    <col min="8452" max="8453" width="0" style="87" hidden="1" customWidth="1"/>
    <col min="8454" max="8704" width="11.42578125" style="87"/>
    <col min="8705" max="8705" width="5.140625" style="87" customWidth="1"/>
    <col min="8706" max="8706" width="62.140625" style="87" bestFit="1" customWidth="1"/>
    <col min="8707" max="8707" width="18.28515625" style="87" customWidth="1"/>
    <col min="8708" max="8709" width="0" style="87" hidden="1" customWidth="1"/>
    <col min="8710" max="8960" width="11.42578125" style="87"/>
    <col min="8961" max="8961" width="5.140625" style="87" customWidth="1"/>
    <col min="8962" max="8962" width="62.140625" style="87" bestFit="1" customWidth="1"/>
    <col min="8963" max="8963" width="18.28515625" style="87" customWidth="1"/>
    <col min="8964" max="8965" width="0" style="87" hidden="1" customWidth="1"/>
    <col min="8966" max="9216" width="11.42578125" style="87"/>
    <col min="9217" max="9217" width="5.140625" style="87" customWidth="1"/>
    <col min="9218" max="9218" width="62.140625" style="87" bestFit="1" customWidth="1"/>
    <col min="9219" max="9219" width="18.28515625" style="87" customWidth="1"/>
    <col min="9220" max="9221" width="0" style="87" hidden="1" customWidth="1"/>
    <col min="9222" max="9472" width="11.42578125" style="87"/>
    <col min="9473" max="9473" width="5.140625" style="87" customWidth="1"/>
    <col min="9474" max="9474" width="62.140625" style="87" bestFit="1" customWidth="1"/>
    <col min="9475" max="9475" width="18.28515625" style="87" customWidth="1"/>
    <col min="9476" max="9477" width="0" style="87" hidden="1" customWidth="1"/>
    <col min="9478" max="9728" width="11.42578125" style="87"/>
    <col min="9729" max="9729" width="5.140625" style="87" customWidth="1"/>
    <col min="9730" max="9730" width="62.140625" style="87" bestFit="1" customWidth="1"/>
    <col min="9731" max="9731" width="18.28515625" style="87" customWidth="1"/>
    <col min="9732" max="9733" width="0" style="87" hidden="1" customWidth="1"/>
    <col min="9734" max="9984" width="11.42578125" style="87"/>
    <col min="9985" max="9985" width="5.140625" style="87" customWidth="1"/>
    <col min="9986" max="9986" width="62.140625" style="87" bestFit="1" customWidth="1"/>
    <col min="9987" max="9987" width="18.28515625" style="87" customWidth="1"/>
    <col min="9988" max="9989" width="0" style="87" hidden="1" customWidth="1"/>
    <col min="9990" max="10240" width="11.42578125" style="87"/>
    <col min="10241" max="10241" width="5.140625" style="87" customWidth="1"/>
    <col min="10242" max="10242" width="62.140625" style="87" bestFit="1" customWidth="1"/>
    <col min="10243" max="10243" width="18.28515625" style="87" customWidth="1"/>
    <col min="10244" max="10245" width="0" style="87" hidden="1" customWidth="1"/>
    <col min="10246" max="10496" width="11.42578125" style="87"/>
    <col min="10497" max="10497" width="5.140625" style="87" customWidth="1"/>
    <col min="10498" max="10498" width="62.140625" style="87" bestFit="1" customWidth="1"/>
    <col min="10499" max="10499" width="18.28515625" style="87" customWidth="1"/>
    <col min="10500" max="10501" width="0" style="87" hidden="1" customWidth="1"/>
    <col min="10502" max="10752" width="11.42578125" style="87"/>
    <col min="10753" max="10753" width="5.140625" style="87" customWidth="1"/>
    <col min="10754" max="10754" width="62.140625" style="87" bestFit="1" customWidth="1"/>
    <col min="10755" max="10755" width="18.28515625" style="87" customWidth="1"/>
    <col min="10756" max="10757" width="0" style="87" hidden="1" customWidth="1"/>
    <col min="10758" max="11008" width="11.42578125" style="87"/>
    <col min="11009" max="11009" width="5.140625" style="87" customWidth="1"/>
    <col min="11010" max="11010" width="62.140625" style="87" bestFit="1" customWidth="1"/>
    <col min="11011" max="11011" width="18.28515625" style="87" customWidth="1"/>
    <col min="11012" max="11013" width="0" style="87" hidden="1" customWidth="1"/>
    <col min="11014" max="11264" width="11.42578125" style="87"/>
    <col min="11265" max="11265" width="5.140625" style="87" customWidth="1"/>
    <col min="11266" max="11266" width="62.140625" style="87" bestFit="1" customWidth="1"/>
    <col min="11267" max="11267" width="18.28515625" style="87" customWidth="1"/>
    <col min="11268" max="11269" width="0" style="87" hidden="1" customWidth="1"/>
    <col min="11270" max="11520" width="11.42578125" style="87"/>
    <col min="11521" max="11521" width="5.140625" style="87" customWidth="1"/>
    <col min="11522" max="11522" width="62.140625" style="87" bestFit="1" customWidth="1"/>
    <col min="11523" max="11523" width="18.28515625" style="87" customWidth="1"/>
    <col min="11524" max="11525" width="0" style="87" hidden="1" customWidth="1"/>
    <col min="11526" max="11776" width="11.42578125" style="87"/>
    <col min="11777" max="11777" width="5.140625" style="87" customWidth="1"/>
    <col min="11778" max="11778" width="62.140625" style="87" bestFit="1" customWidth="1"/>
    <col min="11779" max="11779" width="18.28515625" style="87" customWidth="1"/>
    <col min="11780" max="11781" width="0" style="87" hidden="1" customWidth="1"/>
    <col min="11782" max="12032" width="11.42578125" style="87"/>
    <col min="12033" max="12033" width="5.140625" style="87" customWidth="1"/>
    <col min="12034" max="12034" width="62.140625" style="87" bestFit="1" customWidth="1"/>
    <col min="12035" max="12035" width="18.28515625" style="87" customWidth="1"/>
    <col min="12036" max="12037" width="0" style="87" hidden="1" customWidth="1"/>
    <col min="12038" max="12288" width="11.42578125" style="87"/>
    <col min="12289" max="12289" width="5.140625" style="87" customWidth="1"/>
    <col min="12290" max="12290" width="62.140625" style="87" bestFit="1" customWidth="1"/>
    <col min="12291" max="12291" width="18.28515625" style="87" customWidth="1"/>
    <col min="12292" max="12293" width="0" style="87" hidden="1" customWidth="1"/>
    <col min="12294" max="12544" width="11.42578125" style="87"/>
    <col min="12545" max="12545" width="5.140625" style="87" customWidth="1"/>
    <col min="12546" max="12546" width="62.140625" style="87" bestFit="1" customWidth="1"/>
    <col min="12547" max="12547" width="18.28515625" style="87" customWidth="1"/>
    <col min="12548" max="12549" width="0" style="87" hidden="1" customWidth="1"/>
    <col min="12550" max="12800" width="11.42578125" style="87"/>
    <col min="12801" max="12801" width="5.140625" style="87" customWidth="1"/>
    <col min="12802" max="12802" width="62.140625" style="87" bestFit="1" customWidth="1"/>
    <col min="12803" max="12803" width="18.28515625" style="87" customWidth="1"/>
    <col min="12804" max="12805" width="0" style="87" hidden="1" customWidth="1"/>
    <col min="12806" max="13056" width="11.42578125" style="87"/>
    <col min="13057" max="13057" width="5.140625" style="87" customWidth="1"/>
    <col min="13058" max="13058" width="62.140625" style="87" bestFit="1" customWidth="1"/>
    <col min="13059" max="13059" width="18.28515625" style="87" customWidth="1"/>
    <col min="13060" max="13061" width="0" style="87" hidden="1" customWidth="1"/>
    <col min="13062" max="13312" width="11.42578125" style="87"/>
    <col min="13313" max="13313" width="5.140625" style="87" customWidth="1"/>
    <col min="13314" max="13314" width="62.140625" style="87" bestFit="1" customWidth="1"/>
    <col min="13315" max="13315" width="18.28515625" style="87" customWidth="1"/>
    <col min="13316" max="13317" width="0" style="87" hidden="1" customWidth="1"/>
    <col min="13318" max="13568" width="11.42578125" style="87"/>
    <col min="13569" max="13569" width="5.140625" style="87" customWidth="1"/>
    <col min="13570" max="13570" width="62.140625" style="87" bestFit="1" customWidth="1"/>
    <col min="13571" max="13571" width="18.28515625" style="87" customWidth="1"/>
    <col min="13572" max="13573" width="0" style="87" hidden="1" customWidth="1"/>
    <col min="13574" max="13824" width="11.42578125" style="87"/>
    <col min="13825" max="13825" width="5.140625" style="87" customWidth="1"/>
    <col min="13826" max="13826" width="62.140625" style="87" bestFit="1" customWidth="1"/>
    <col min="13827" max="13827" width="18.28515625" style="87" customWidth="1"/>
    <col min="13828" max="13829" width="0" style="87" hidden="1" customWidth="1"/>
    <col min="13830" max="14080" width="11.42578125" style="87"/>
    <col min="14081" max="14081" width="5.140625" style="87" customWidth="1"/>
    <col min="14082" max="14082" width="62.140625" style="87" bestFit="1" customWidth="1"/>
    <col min="14083" max="14083" width="18.28515625" style="87" customWidth="1"/>
    <col min="14084" max="14085" width="0" style="87" hidden="1" customWidth="1"/>
    <col min="14086" max="14336" width="11.42578125" style="87"/>
    <col min="14337" max="14337" width="5.140625" style="87" customWidth="1"/>
    <col min="14338" max="14338" width="62.140625" style="87" bestFit="1" customWidth="1"/>
    <col min="14339" max="14339" width="18.28515625" style="87" customWidth="1"/>
    <col min="14340" max="14341" width="0" style="87" hidden="1" customWidth="1"/>
    <col min="14342" max="14592" width="11.42578125" style="87"/>
    <col min="14593" max="14593" width="5.140625" style="87" customWidth="1"/>
    <col min="14594" max="14594" width="62.140625" style="87" bestFit="1" customWidth="1"/>
    <col min="14595" max="14595" width="18.28515625" style="87" customWidth="1"/>
    <col min="14596" max="14597" width="0" style="87" hidden="1" customWidth="1"/>
    <col min="14598" max="14848" width="11.42578125" style="87"/>
    <col min="14849" max="14849" width="5.140625" style="87" customWidth="1"/>
    <col min="14850" max="14850" width="62.140625" style="87" bestFit="1" customWidth="1"/>
    <col min="14851" max="14851" width="18.28515625" style="87" customWidth="1"/>
    <col min="14852" max="14853" width="0" style="87" hidden="1" customWidth="1"/>
    <col min="14854" max="15104" width="11.42578125" style="87"/>
    <col min="15105" max="15105" width="5.140625" style="87" customWidth="1"/>
    <col min="15106" max="15106" width="62.140625" style="87" bestFit="1" customWidth="1"/>
    <col min="15107" max="15107" width="18.28515625" style="87" customWidth="1"/>
    <col min="15108" max="15109" width="0" style="87" hidden="1" customWidth="1"/>
    <col min="15110" max="15360" width="11.42578125" style="87"/>
    <col min="15361" max="15361" width="5.140625" style="87" customWidth="1"/>
    <col min="15362" max="15362" width="62.140625" style="87" bestFit="1" customWidth="1"/>
    <col min="15363" max="15363" width="18.28515625" style="87" customWidth="1"/>
    <col min="15364" max="15365" width="0" style="87" hidden="1" customWidth="1"/>
    <col min="15366" max="15616" width="11.42578125" style="87"/>
    <col min="15617" max="15617" width="5.140625" style="87" customWidth="1"/>
    <col min="15618" max="15618" width="62.140625" style="87" bestFit="1" customWidth="1"/>
    <col min="15619" max="15619" width="18.28515625" style="87" customWidth="1"/>
    <col min="15620" max="15621" width="0" style="87" hidden="1" customWidth="1"/>
    <col min="15622" max="15872" width="11.42578125" style="87"/>
    <col min="15873" max="15873" width="5.140625" style="87" customWidth="1"/>
    <col min="15874" max="15874" width="62.140625" style="87" bestFit="1" customWidth="1"/>
    <col min="15875" max="15875" width="18.28515625" style="87" customWidth="1"/>
    <col min="15876" max="15877" width="0" style="87" hidden="1" customWidth="1"/>
    <col min="15878" max="16128" width="11.42578125" style="87"/>
    <col min="16129" max="16129" width="5.140625" style="87" customWidth="1"/>
    <col min="16130" max="16130" width="62.140625" style="87" bestFit="1" customWidth="1"/>
    <col min="16131" max="16131" width="18.28515625" style="87" customWidth="1"/>
    <col min="16132" max="16133" width="0" style="87" hidden="1" customWidth="1"/>
    <col min="16134" max="16384" width="11.42578125" style="87"/>
  </cols>
  <sheetData>
    <row r="1" spans="1:5" s="116" customFormat="1" ht="15" x14ac:dyDescent="0.3">
      <c r="A1" s="379" t="s">
        <v>1</v>
      </c>
      <c r="B1" s="379"/>
      <c r="C1" s="379"/>
      <c r="D1" s="379"/>
      <c r="E1" s="379"/>
    </row>
    <row r="2" spans="1:5" s="116" customFormat="1" ht="15" x14ac:dyDescent="0.3">
      <c r="A2" s="379" t="s">
        <v>121</v>
      </c>
      <c r="B2" s="379"/>
      <c r="C2" s="379"/>
      <c r="D2" s="379"/>
      <c r="E2" s="379"/>
    </row>
    <row r="3" spans="1:5" s="116" customFormat="1" ht="15" x14ac:dyDescent="0.3">
      <c r="A3" s="380" t="s">
        <v>186</v>
      </c>
      <c r="B3" s="380"/>
      <c r="C3" s="380"/>
      <c r="D3" s="380"/>
      <c r="E3" s="380"/>
    </row>
    <row r="4" spans="1:5" s="116" customFormat="1" ht="60" x14ac:dyDescent="0.2">
      <c r="A4" s="381"/>
      <c r="B4" s="381"/>
      <c r="C4" s="291" t="s">
        <v>187</v>
      </c>
      <c r="D4" s="251" t="s">
        <v>128</v>
      </c>
      <c r="E4" s="251" t="s">
        <v>188</v>
      </c>
    </row>
    <row r="5" spans="1:5" s="116" customFormat="1" ht="15.75" x14ac:dyDescent="0.25">
      <c r="A5" s="156"/>
      <c r="B5" s="156" t="s">
        <v>122</v>
      </c>
      <c r="C5" s="155">
        <v>110000000</v>
      </c>
      <c r="D5" s="155"/>
      <c r="E5" s="155">
        <f>+C5+D5</f>
        <v>110000000</v>
      </c>
    </row>
    <row r="6" spans="1:5" s="116" customFormat="1" ht="17.25" thickBot="1" x14ac:dyDescent="0.35">
      <c r="A6" s="154"/>
      <c r="B6" s="153" t="s">
        <v>123</v>
      </c>
      <c r="C6" s="140">
        <f>SUM(C5)</f>
        <v>110000000</v>
      </c>
      <c r="D6" s="140">
        <f>SUM(D5)</f>
        <v>0</v>
      </c>
      <c r="E6" s="140">
        <f>SUM(E5)</f>
        <v>110000000</v>
      </c>
    </row>
    <row r="7" spans="1:5" s="116" customFormat="1" ht="10.5" customHeight="1" x14ac:dyDescent="0.3">
      <c r="A7" s="152"/>
      <c r="B7" s="151"/>
      <c r="C7" s="150"/>
      <c r="D7" s="149"/>
      <c r="E7" s="149"/>
    </row>
    <row r="8" spans="1:5" s="116" customFormat="1" ht="45" x14ac:dyDescent="0.3">
      <c r="A8" s="382"/>
      <c r="B8" s="382"/>
      <c r="C8" s="291" t="str">
        <f>+C4</f>
        <v>PRESUPUESTO 2025</v>
      </c>
      <c r="D8" s="251" t="s">
        <v>129</v>
      </c>
      <c r="E8" s="251" t="str">
        <f>+E4</f>
        <v>PRESUPUESTO AJUSTADO 2,025</v>
      </c>
    </row>
    <row r="9" spans="1:5" s="116" customFormat="1" ht="15.75" x14ac:dyDescent="0.25">
      <c r="A9" s="148" t="s">
        <v>124</v>
      </c>
      <c r="B9" s="117" t="s">
        <v>165</v>
      </c>
      <c r="C9" s="100">
        <v>54637303.259999998</v>
      </c>
      <c r="D9" s="121"/>
      <c r="E9" s="100">
        <f>+C9+D9</f>
        <v>54637303.259999998</v>
      </c>
    </row>
    <row r="10" spans="1:5" s="116" customFormat="1" ht="16.5" x14ac:dyDescent="0.3">
      <c r="A10" s="144"/>
      <c r="B10" s="118" t="s">
        <v>125</v>
      </c>
      <c r="C10" s="119">
        <f>SUM(C9)</f>
        <v>54637303.259999998</v>
      </c>
      <c r="D10" s="122">
        <f>SUM(D9)</f>
        <v>0</v>
      </c>
      <c r="E10" s="101">
        <f>SUM(E9)</f>
        <v>54637303.259999998</v>
      </c>
    </row>
    <row r="11" spans="1:5" s="116" customFormat="1" ht="10.5" customHeight="1" x14ac:dyDescent="0.3">
      <c r="A11" s="147"/>
      <c r="B11" s="118"/>
      <c r="C11" s="119"/>
      <c r="D11" s="120"/>
      <c r="E11" s="120"/>
    </row>
    <row r="12" spans="1:5" s="116" customFormat="1" ht="45" x14ac:dyDescent="0.25">
      <c r="A12" s="146"/>
      <c r="B12" s="146" t="s">
        <v>145</v>
      </c>
      <c r="C12" s="145" t="str">
        <f>+C8</f>
        <v>PRESUPUESTO 2025</v>
      </c>
      <c r="D12" s="252" t="s">
        <v>129</v>
      </c>
      <c r="E12" s="252" t="str">
        <f>+E8</f>
        <v>PRESUPUESTO AJUSTADO 2,025</v>
      </c>
    </row>
    <row r="13" spans="1:5" s="116" customFormat="1" ht="15.75" x14ac:dyDescent="0.25">
      <c r="A13" s="144">
        <v>111</v>
      </c>
      <c r="B13" s="123" t="s">
        <v>15</v>
      </c>
      <c r="C13" s="124">
        <v>1166000</v>
      </c>
      <c r="D13" s="121"/>
      <c r="E13" s="124">
        <f>+C13+D13</f>
        <v>1166000</v>
      </c>
    </row>
    <row r="14" spans="1:5" s="116" customFormat="1" ht="15.75" x14ac:dyDescent="0.25">
      <c r="A14" s="144">
        <v>113</v>
      </c>
      <c r="B14" s="123" t="s">
        <v>146</v>
      </c>
      <c r="C14" s="124">
        <v>130075</v>
      </c>
      <c r="D14" s="121"/>
      <c r="E14" s="124">
        <f>+C14+D14</f>
        <v>130075</v>
      </c>
    </row>
    <row r="15" spans="1:5" s="116" customFormat="1" ht="15.75" x14ac:dyDescent="0.25">
      <c r="A15" s="144">
        <v>122</v>
      </c>
      <c r="B15" s="123" t="s">
        <v>17</v>
      </c>
      <c r="C15" s="124">
        <v>64244.05</v>
      </c>
      <c r="D15" s="121"/>
      <c r="E15" s="124">
        <f t="shared" ref="E15:E34" si="0">+C15+D15</f>
        <v>64244.05</v>
      </c>
    </row>
    <row r="16" spans="1:5" s="116" customFormat="1" ht="15.75" x14ac:dyDescent="0.25">
      <c r="A16" s="144">
        <v>163</v>
      </c>
      <c r="B16" s="123" t="s">
        <v>18</v>
      </c>
      <c r="C16" s="124">
        <v>1310600.25</v>
      </c>
      <c r="D16" s="121"/>
      <c r="E16" s="124">
        <f t="shared" si="0"/>
        <v>1310600.25</v>
      </c>
    </row>
    <row r="17" spans="1:5" s="116" customFormat="1" ht="15.75" x14ac:dyDescent="0.25">
      <c r="A17" s="144">
        <v>169</v>
      </c>
      <c r="B17" s="123" t="s">
        <v>201</v>
      </c>
      <c r="C17" s="124">
        <v>66884.600000000006</v>
      </c>
      <c r="D17" s="121"/>
      <c r="E17" s="124">
        <f t="shared" si="0"/>
        <v>66884.600000000006</v>
      </c>
    </row>
    <row r="18" spans="1:5" s="116" customFormat="1" ht="15.75" x14ac:dyDescent="0.25">
      <c r="A18" s="144">
        <v>171</v>
      </c>
      <c r="B18" s="123" t="s">
        <v>164</v>
      </c>
      <c r="C18" s="124">
        <v>82130</v>
      </c>
      <c r="D18" s="121"/>
      <c r="E18" s="124">
        <f t="shared" si="0"/>
        <v>82130</v>
      </c>
    </row>
    <row r="19" spans="1:5" s="116" customFormat="1" ht="15.75" x14ac:dyDescent="0.25">
      <c r="A19" s="144">
        <v>174</v>
      </c>
      <c r="B19" s="123" t="s">
        <v>19</v>
      </c>
      <c r="C19" s="124">
        <v>127931</v>
      </c>
      <c r="D19" s="121"/>
      <c r="E19" s="124">
        <f t="shared" si="0"/>
        <v>127931</v>
      </c>
    </row>
    <row r="20" spans="1:5" s="116" customFormat="1" ht="15.75" x14ac:dyDescent="0.25">
      <c r="A20" s="144">
        <v>197</v>
      </c>
      <c r="B20" s="123" t="s">
        <v>21</v>
      </c>
      <c r="C20" s="125">
        <v>592800</v>
      </c>
      <c r="D20" s="121"/>
      <c r="E20" s="124">
        <f t="shared" si="0"/>
        <v>592800</v>
      </c>
    </row>
    <row r="21" spans="1:5" s="116" customFormat="1" ht="15.75" x14ac:dyDescent="0.25">
      <c r="A21" s="144">
        <v>199</v>
      </c>
      <c r="B21" s="123" t="s">
        <v>22</v>
      </c>
      <c r="C21" s="124">
        <v>706924.9</v>
      </c>
      <c r="D21" s="121"/>
      <c r="E21" s="124">
        <f t="shared" si="0"/>
        <v>706924.9</v>
      </c>
    </row>
    <row r="22" spans="1:5" s="116" customFormat="1" ht="15.75" x14ac:dyDescent="0.25">
      <c r="A22" s="144">
        <v>243</v>
      </c>
      <c r="B22" s="123" t="s">
        <v>49</v>
      </c>
      <c r="C22" s="124">
        <v>154711.24</v>
      </c>
      <c r="D22" s="121"/>
      <c r="E22" s="124">
        <f t="shared" si="0"/>
        <v>154711.24</v>
      </c>
    </row>
    <row r="23" spans="1:5" s="116" customFormat="1" ht="15.75" x14ac:dyDescent="0.25">
      <c r="A23" s="144">
        <v>261</v>
      </c>
      <c r="B23" s="123" t="s">
        <v>27</v>
      </c>
      <c r="C23" s="125">
        <v>836414.94</v>
      </c>
      <c r="D23" s="121"/>
      <c r="E23" s="124">
        <f t="shared" si="0"/>
        <v>836414.94</v>
      </c>
    </row>
    <row r="24" spans="1:5" s="116" customFormat="1" ht="15.75" x14ac:dyDescent="0.25">
      <c r="A24" s="144">
        <v>262</v>
      </c>
      <c r="B24" s="123" t="s">
        <v>28</v>
      </c>
      <c r="C24" s="124">
        <v>17000</v>
      </c>
      <c r="D24" s="121"/>
      <c r="E24" s="124">
        <f t="shared" si="0"/>
        <v>17000</v>
      </c>
    </row>
    <row r="25" spans="1:5" s="116" customFormat="1" ht="15.75" x14ac:dyDescent="0.25">
      <c r="A25" s="144">
        <v>266</v>
      </c>
      <c r="B25" s="123" t="s">
        <v>29</v>
      </c>
      <c r="C25" s="125">
        <v>880347.34</v>
      </c>
      <c r="D25" s="121"/>
      <c r="E25" s="124">
        <f t="shared" si="0"/>
        <v>880347.34</v>
      </c>
    </row>
    <row r="26" spans="1:5" s="116" customFormat="1" ht="15.75" x14ac:dyDescent="0.25">
      <c r="A26" s="144">
        <v>267</v>
      </c>
      <c r="B26" s="123" t="s">
        <v>30</v>
      </c>
      <c r="C26" s="124">
        <v>180000</v>
      </c>
      <c r="D26" s="121"/>
      <c r="E26" s="124">
        <f t="shared" si="0"/>
        <v>180000</v>
      </c>
    </row>
    <row r="27" spans="1:5" s="116" customFormat="1" ht="15.75" x14ac:dyDescent="0.25">
      <c r="A27" s="144">
        <v>268</v>
      </c>
      <c r="B27" s="123" t="s">
        <v>31</v>
      </c>
      <c r="C27" s="124">
        <v>154389</v>
      </c>
      <c r="D27" s="121"/>
      <c r="E27" s="124">
        <f t="shared" si="0"/>
        <v>154389</v>
      </c>
    </row>
    <row r="28" spans="1:5" s="116" customFormat="1" ht="15.75" x14ac:dyDescent="0.25">
      <c r="A28" s="144">
        <v>269</v>
      </c>
      <c r="B28" s="126" t="s">
        <v>32</v>
      </c>
      <c r="C28" s="124">
        <v>10000</v>
      </c>
      <c r="D28" s="121"/>
      <c r="E28" s="124">
        <f t="shared" si="0"/>
        <v>10000</v>
      </c>
    </row>
    <row r="29" spans="1:5" s="116" customFormat="1" ht="15.75" x14ac:dyDescent="0.25">
      <c r="A29" s="144">
        <v>292</v>
      </c>
      <c r="B29" s="123" t="s">
        <v>34</v>
      </c>
      <c r="C29" s="124">
        <v>262316.5</v>
      </c>
      <c r="D29" s="121"/>
      <c r="E29" s="124">
        <f t="shared" si="0"/>
        <v>262316.5</v>
      </c>
    </row>
    <row r="30" spans="1:5" s="116" customFormat="1" ht="15.75" x14ac:dyDescent="0.25">
      <c r="A30" s="144">
        <v>295</v>
      </c>
      <c r="B30" s="123" t="s">
        <v>35</v>
      </c>
      <c r="C30" s="125">
        <v>32456859.84</v>
      </c>
      <c r="D30" s="121"/>
      <c r="E30" s="124">
        <f t="shared" si="0"/>
        <v>32456859.84</v>
      </c>
    </row>
    <row r="31" spans="1:5" s="116" customFormat="1" ht="15.75" x14ac:dyDescent="0.25">
      <c r="A31" s="144">
        <v>297</v>
      </c>
      <c r="B31" s="123" t="s">
        <v>36</v>
      </c>
      <c r="C31" s="124">
        <v>45600.32</v>
      </c>
      <c r="D31" s="121"/>
      <c r="E31" s="124">
        <f t="shared" si="0"/>
        <v>45600.32</v>
      </c>
    </row>
    <row r="32" spans="1:5" s="116" customFormat="1" ht="15.75" x14ac:dyDescent="0.25">
      <c r="A32" s="144">
        <v>298</v>
      </c>
      <c r="B32" s="123" t="s">
        <v>37</v>
      </c>
      <c r="C32" s="124">
        <v>400000</v>
      </c>
      <c r="D32" s="121"/>
      <c r="E32" s="124">
        <f t="shared" si="0"/>
        <v>400000</v>
      </c>
    </row>
    <row r="33" spans="1:5" s="116" customFormat="1" ht="15.75" x14ac:dyDescent="0.25">
      <c r="A33" s="144">
        <v>299</v>
      </c>
      <c r="B33" s="123" t="s">
        <v>38</v>
      </c>
      <c r="C33" s="124">
        <v>300000</v>
      </c>
      <c r="D33" s="121"/>
      <c r="E33" s="124">
        <f>+C33+D33</f>
        <v>300000</v>
      </c>
    </row>
    <row r="34" spans="1:5" s="116" customFormat="1" ht="15.75" x14ac:dyDescent="0.25">
      <c r="A34" s="144">
        <v>323</v>
      </c>
      <c r="B34" s="123" t="s">
        <v>139</v>
      </c>
      <c r="C34" s="124">
        <v>15417467.76</v>
      </c>
      <c r="D34" s="121"/>
      <c r="E34" s="124">
        <f t="shared" si="0"/>
        <v>15417467.76</v>
      </c>
    </row>
    <row r="35" spans="1:5" s="116" customFormat="1" ht="17.25" thickBot="1" x14ac:dyDescent="0.35">
      <c r="A35" s="143"/>
      <c r="B35" s="142" t="s">
        <v>147</v>
      </c>
      <c r="C35" s="141">
        <f>SUM(C13:C34)</f>
        <v>55362696.739999995</v>
      </c>
      <c r="D35" s="140">
        <f>SUM(D13:D34)</f>
        <v>0</v>
      </c>
      <c r="E35" s="140">
        <f>SUM(E13:E34)</f>
        <v>55362696.739999995</v>
      </c>
    </row>
    <row r="36" spans="1:5" s="116" customFormat="1" ht="16.5" x14ac:dyDescent="0.3">
      <c r="A36" s="117"/>
      <c r="B36" s="118" t="s">
        <v>126</v>
      </c>
      <c r="C36" s="101">
        <f>+C35+C10</f>
        <v>110000000</v>
      </c>
      <c r="D36" s="101">
        <f>+D35+D10</f>
        <v>0</v>
      </c>
      <c r="E36" s="101">
        <f>+E35+E10</f>
        <v>110000000</v>
      </c>
    </row>
    <row r="37" spans="1:5" s="116" customFormat="1" ht="16.5" x14ac:dyDescent="0.3">
      <c r="A37" s="127"/>
      <c r="B37" s="128"/>
      <c r="C37" s="129"/>
    </row>
    <row r="38" spans="1:5" s="116" customFormat="1" x14ac:dyDescent="0.25">
      <c r="A38" s="253"/>
      <c r="C38" s="132"/>
    </row>
    <row r="39" spans="1:5" s="116" customFormat="1" x14ac:dyDescent="0.25">
      <c r="A39" s="253"/>
      <c r="C39" s="132"/>
    </row>
    <row r="40" spans="1:5" s="116" customFormat="1" x14ac:dyDescent="0.25">
      <c r="A40" s="130"/>
      <c r="C40" s="131"/>
    </row>
    <row r="41" spans="1:5" s="116" customFormat="1" ht="13.5" customHeight="1" x14ac:dyDescent="0.2">
      <c r="A41" s="378" t="s">
        <v>127</v>
      </c>
      <c r="B41" s="378"/>
      <c r="C41" s="378"/>
    </row>
    <row r="42" spans="1:5" s="116" customFormat="1" ht="18.75" customHeight="1" x14ac:dyDescent="0.2">
      <c r="A42" s="378" t="s">
        <v>77</v>
      </c>
      <c r="B42" s="378"/>
      <c r="C42" s="378"/>
    </row>
    <row r="43" spans="1:5" s="116" customFormat="1" ht="18.75" customHeight="1" x14ac:dyDescent="0.2">
      <c r="A43" s="378" t="s">
        <v>78</v>
      </c>
      <c r="B43" s="378"/>
      <c r="C43" s="378"/>
    </row>
    <row r="44" spans="1:5" s="116" customFormat="1" x14ac:dyDescent="0.25">
      <c r="A44" s="130"/>
      <c r="C44" s="132"/>
    </row>
    <row r="45" spans="1:5" s="116" customFormat="1" x14ac:dyDescent="0.25">
      <c r="A45" s="130"/>
      <c r="C45" s="132"/>
    </row>
    <row r="46" spans="1:5" s="116" customFormat="1" x14ac:dyDescent="0.25">
      <c r="A46" s="130"/>
      <c r="C46" s="132"/>
    </row>
    <row r="47" spans="1:5" s="116" customFormat="1" x14ac:dyDescent="0.25">
      <c r="A47" s="130"/>
      <c r="C47" s="132"/>
    </row>
    <row r="48" spans="1:5" s="116" customFormat="1" x14ac:dyDescent="0.25">
      <c r="A48" s="130"/>
      <c r="C48" s="132"/>
    </row>
    <row r="49" spans="1:3" s="116" customFormat="1" x14ac:dyDescent="0.25">
      <c r="A49" s="130"/>
      <c r="C49" s="132"/>
    </row>
    <row r="50" spans="1:3" s="116" customFormat="1" x14ac:dyDescent="0.25">
      <c r="A50" s="130"/>
      <c r="C50" s="132"/>
    </row>
    <row r="51" spans="1:3" s="116" customFormat="1" x14ac:dyDescent="0.25">
      <c r="A51" s="130"/>
      <c r="C51" s="132"/>
    </row>
    <row r="52" spans="1:3" s="116" customFormat="1" x14ac:dyDescent="0.25">
      <c r="A52" s="130"/>
      <c r="C52" s="132"/>
    </row>
    <row r="53" spans="1:3" s="116" customFormat="1" x14ac:dyDescent="0.25">
      <c r="A53" s="130"/>
      <c r="C53" s="132"/>
    </row>
    <row r="54" spans="1:3" s="116" customFormat="1" x14ac:dyDescent="0.25">
      <c r="A54" s="130"/>
      <c r="C54" s="132"/>
    </row>
    <row r="55" spans="1:3" s="116" customFormat="1" x14ac:dyDescent="0.25">
      <c r="A55" s="130"/>
      <c r="C55" s="132"/>
    </row>
    <row r="56" spans="1:3" s="116" customFormat="1" x14ac:dyDescent="0.25">
      <c r="A56" s="130"/>
      <c r="C56" s="132"/>
    </row>
    <row r="57" spans="1:3" s="116" customFormat="1" x14ac:dyDescent="0.25">
      <c r="A57" s="130"/>
      <c r="C57" s="132"/>
    </row>
    <row r="58" spans="1:3" s="116" customFormat="1" x14ac:dyDescent="0.25">
      <c r="A58" s="130"/>
      <c r="C58" s="132"/>
    </row>
    <row r="59" spans="1:3" s="116" customFormat="1" x14ac:dyDescent="0.25">
      <c r="A59" s="130"/>
      <c r="C59" s="132"/>
    </row>
    <row r="60" spans="1:3" s="116" customFormat="1" x14ac:dyDescent="0.25">
      <c r="A60" s="130"/>
      <c r="C60" s="132"/>
    </row>
    <row r="61" spans="1:3" s="116" customFormat="1" x14ac:dyDescent="0.25">
      <c r="A61" s="130"/>
      <c r="C61" s="132"/>
    </row>
    <row r="62" spans="1:3" s="116" customFormat="1" x14ac:dyDescent="0.25">
      <c r="A62" s="130"/>
      <c r="C62" s="132"/>
    </row>
    <row r="63" spans="1:3" s="116" customFormat="1" x14ac:dyDescent="0.25">
      <c r="A63" s="130"/>
      <c r="C63" s="132"/>
    </row>
    <row r="64" spans="1:3" s="116" customFormat="1" x14ac:dyDescent="0.25">
      <c r="A64" s="130"/>
      <c r="C64" s="132"/>
    </row>
    <row r="65" spans="1:3" s="116" customFormat="1" x14ac:dyDescent="0.25">
      <c r="A65" s="130"/>
      <c r="C65" s="132"/>
    </row>
    <row r="66" spans="1:3" s="116" customFormat="1" x14ac:dyDescent="0.25">
      <c r="A66" s="130"/>
      <c r="C66" s="132"/>
    </row>
    <row r="67" spans="1:3" s="116" customFormat="1" x14ac:dyDescent="0.25">
      <c r="A67" s="130"/>
      <c r="C67" s="132"/>
    </row>
    <row r="68" spans="1:3" s="116" customFormat="1" x14ac:dyDescent="0.25">
      <c r="A68" s="130"/>
      <c r="C68" s="132"/>
    </row>
    <row r="69" spans="1:3" x14ac:dyDescent="0.25">
      <c r="A69" s="130"/>
      <c r="B69" s="116"/>
      <c r="C69" s="132"/>
    </row>
    <row r="70" spans="1:3" x14ac:dyDescent="0.25">
      <c r="A70" s="130"/>
      <c r="B70" s="116"/>
      <c r="C70" s="132"/>
    </row>
    <row r="71" spans="1:3" x14ac:dyDescent="0.25">
      <c r="A71" s="130"/>
      <c r="B71" s="116"/>
      <c r="C71" s="132"/>
    </row>
    <row r="72" spans="1:3" x14ac:dyDescent="0.25">
      <c r="A72" s="130"/>
      <c r="B72" s="116"/>
      <c r="C72" s="132"/>
    </row>
    <row r="73" spans="1:3" x14ac:dyDescent="0.25">
      <c r="A73" s="130"/>
      <c r="B73" s="116"/>
      <c r="C73" s="132"/>
    </row>
    <row r="74" spans="1:3" x14ac:dyDescent="0.25">
      <c r="A74" s="130"/>
      <c r="B74" s="116"/>
      <c r="C74" s="132"/>
    </row>
    <row r="75" spans="1:3" x14ac:dyDescent="0.25">
      <c r="A75" s="130"/>
      <c r="B75" s="116"/>
      <c r="C75" s="132"/>
    </row>
    <row r="76" spans="1:3" x14ac:dyDescent="0.25">
      <c r="A76" s="130"/>
      <c r="B76" s="116"/>
      <c r="C76" s="132"/>
    </row>
    <row r="77" spans="1:3" x14ac:dyDescent="0.25">
      <c r="A77" s="130"/>
      <c r="B77" s="116"/>
      <c r="C77" s="132"/>
    </row>
    <row r="78" spans="1:3" x14ac:dyDescent="0.25">
      <c r="A78" s="130"/>
      <c r="B78" s="116"/>
      <c r="C78" s="132"/>
    </row>
    <row r="79" spans="1:3" x14ac:dyDescent="0.25">
      <c r="A79" s="130"/>
      <c r="B79" s="116"/>
      <c r="C79" s="132"/>
    </row>
    <row r="80" spans="1:3" x14ac:dyDescent="0.25">
      <c r="A80" s="130"/>
      <c r="B80" s="116"/>
      <c r="C80" s="132"/>
    </row>
    <row r="81" spans="1:3" x14ac:dyDescent="0.25">
      <c r="A81" s="130"/>
      <c r="B81" s="116"/>
      <c r="C81" s="132"/>
    </row>
    <row r="82" spans="1:3" x14ac:dyDescent="0.25">
      <c r="A82" s="130"/>
      <c r="B82" s="116"/>
      <c r="C82" s="132"/>
    </row>
  </sheetData>
  <mergeCells count="8">
    <mergeCell ref="A42:C42"/>
    <mergeCell ref="A43:C43"/>
    <mergeCell ref="A1:E1"/>
    <mergeCell ref="A2:E2"/>
    <mergeCell ref="A3:E3"/>
    <mergeCell ref="A4:B4"/>
    <mergeCell ref="A8:B8"/>
    <mergeCell ref="A41:C41"/>
  </mergeCells>
  <pageMargins left="0.8" right="0.11811023622047245" top="0.11811023622047245" bottom="0.11811023622047245" header="0.11811023622047245" footer="0.11811023622047245"/>
  <pageSetup orientation="portrait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" sqref="A2:E2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83" t="s">
        <v>185</v>
      </c>
      <c r="B1" s="383"/>
      <c r="C1" s="383"/>
      <c r="D1" s="383"/>
      <c r="E1" s="383"/>
      <c r="F1" s="383"/>
    </row>
    <row r="2" spans="1:6" x14ac:dyDescent="0.25">
      <c r="A2" s="384"/>
      <c r="B2" s="384"/>
      <c r="C2" s="384"/>
      <c r="D2" s="384"/>
      <c r="E2" s="384"/>
    </row>
    <row r="3" spans="1:6" x14ac:dyDescent="0.25">
      <c r="A3" s="89" t="s">
        <v>130</v>
      </c>
      <c r="B3" s="89" t="s">
        <v>131</v>
      </c>
      <c r="C3" s="89" t="s">
        <v>166</v>
      </c>
      <c r="D3" s="89" t="s">
        <v>167</v>
      </c>
      <c r="E3" s="89" t="s">
        <v>132</v>
      </c>
      <c r="F3" s="157" t="s">
        <v>168</v>
      </c>
    </row>
    <row r="4" spans="1:6" x14ac:dyDescent="0.25">
      <c r="A4" s="90" t="s">
        <v>6</v>
      </c>
      <c r="B4" s="91">
        <v>0</v>
      </c>
      <c r="C4" s="89"/>
      <c r="D4" s="89"/>
      <c r="E4" s="89"/>
      <c r="F4" s="158"/>
    </row>
    <row r="5" spans="1:6" hidden="1" x14ac:dyDescent="0.25">
      <c r="A5" s="90" t="s">
        <v>7</v>
      </c>
      <c r="B5" s="91">
        <v>0</v>
      </c>
      <c r="C5" s="89"/>
      <c r="D5" s="89"/>
      <c r="E5" s="89"/>
      <c r="F5" s="158"/>
    </row>
    <row r="6" spans="1:6" hidden="1" x14ac:dyDescent="0.25">
      <c r="A6" s="90" t="s">
        <v>8</v>
      </c>
      <c r="B6" s="91">
        <v>0</v>
      </c>
      <c r="C6" s="94"/>
      <c r="D6" s="96"/>
      <c r="E6" s="96"/>
      <c r="F6" s="159"/>
    </row>
    <row r="7" spans="1:6" hidden="1" x14ac:dyDescent="0.25">
      <c r="A7" s="90" t="s">
        <v>9</v>
      </c>
      <c r="B7" s="91">
        <v>0</v>
      </c>
      <c r="C7" s="94"/>
      <c r="D7" s="96"/>
      <c r="E7" s="96"/>
      <c r="F7" s="159"/>
    </row>
    <row r="8" spans="1:6" hidden="1" x14ac:dyDescent="0.25">
      <c r="A8" s="90" t="s">
        <v>41</v>
      </c>
      <c r="B8" s="91">
        <v>0</v>
      </c>
      <c r="C8" s="94"/>
      <c r="D8" s="95"/>
      <c r="E8" s="96"/>
      <c r="F8" s="159"/>
    </row>
    <row r="9" spans="1:6" hidden="1" x14ac:dyDescent="0.25">
      <c r="A9" s="90" t="s">
        <v>41</v>
      </c>
      <c r="B9" s="91">
        <v>0</v>
      </c>
      <c r="C9" s="94"/>
      <c r="D9" s="95"/>
      <c r="E9" s="96"/>
      <c r="F9" s="159"/>
    </row>
    <row r="10" spans="1:6" hidden="1" x14ac:dyDescent="0.25">
      <c r="A10" s="90" t="s">
        <v>41</v>
      </c>
      <c r="B10" s="91">
        <v>0</v>
      </c>
      <c r="C10" s="94"/>
      <c r="D10" s="95"/>
      <c r="E10" s="96"/>
      <c r="F10" s="159"/>
    </row>
    <row r="11" spans="1:6" hidden="1" x14ac:dyDescent="0.25">
      <c r="A11" s="90" t="s">
        <v>42</v>
      </c>
      <c r="B11" s="91">
        <v>0</v>
      </c>
      <c r="C11" s="94"/>
      <c r="D11" s="95"/>
      <c r="E11" s="96"/>
      <c r="F11" s="159"/>
    </row>
    <row r="12" spans="1:6" hidden="1" x14ac:dyDescent="0.25">
      <c r="A12" s="90" t="s">
        <v>43</v>
      </c>
      <c r="B12" s="91">
        <v>0</v>
      </c>
      <c r="C12" s="94"/>
      <c r="D12" s="95"/>
      <c r="E12" s="96"/>
      <c r="F12" s="159"/>
    </row>
    <row r="13" spans="1:6" hidden="1" x14ac:dyDescent="0.25">
      <c r="A13" s="90" t="s">
        <v>44</v>
      </c>
      <c r="B13" s="91">
        <v>0</v>
      </c>
      <c r="C13" s="94"/>
      <c r="D13" s="95"/>
      <c r="E13" s="96"/>
      <c r="F13" s="159"/>
    </row>
    <row r="14" spans="1:6" hidden="1" x14ac:dyDescent="0.25">
      <c r="A14" s="90" t="s">
        <v>44</v>
      </c>
      <c r="B14" s="91">
        <v>0</v>
      </c>
      <c r="C14" s="94"/>
      <c r="D14" s="95"/>
      <c r="E14" s="96"/>
      <c r="F14" s="159"/>
    </row>
    <row r="15" spans="1:6" hidden="1" x14ac:dyDescent="0.25">
      <c r="A15" s="90" t="s">
        <v>44</v>
      </c>
      <c r="B15" s="91">
        <v>0</v>
      </c>
      <c r="C15" s="94"/>
      <c r="D15" s="95"/>
      <c r="E15" s="96"/>
      <c r="F15" s="159"/>
    </row>
    <row r="16" spans="1:6" hidden="1" x14ac:dyDescent="0.25">
      <c r="A16" s="90" t="s">
        <v>45</v>
      </c>
      <c r="B16" s="91">
        <v>0</v>
      </c>
      <c r="C16" s="94"/>
      <c r="D16" s="95"/>
      <c r="E16" s="96"/>
      <c r="F16" s="159"/>
    </row>
    <row r="17" spans="1:6" hidden="1" x14ac:dyDescent="0.25">
      <c r="A17" s="90" t="s">
        <v>45</v>
      </c>
      <c r="B17" s="91">
        <v>0</v>
      </c>
      <c r="C17" s="94"/>
      <c r="D17" s="95"/>
      <c r="E17" s="96"/>
      <c r="F17" s="159"/>
    </row>
    <row r="18" spans="1:6" hidden="1" x14ac:dyDescent="0.25">
      <c r="A18" s="90" t="s">
        <v>45</v>
      </c>
      <c r="B18" s="91">
        <v>0</v>
      </c>
      <c r="C18" s="94"/>
      <c r="D18" s="95"/>
      <c r="E18" s="96"/>
      <c r="F18" s="159"/>
    </row>
    <row r="19" spans="1:6" ht="15.75" thickBot="1" x14ac:dyDescent="0.3">
      <c r="A19" s="160" t="s">
        <v>133</v>
      </c>
      <c r="B19" s="92">
        <f>SUM(B4:B18)</f>
        <v>0</v>
      </c>
      <c r="C19" s="161"/>
      <c r="D19" s="161"/>
      <c r="E19" s="161"/>
      <c r="F19" s="105"/>
    </row>
    <row r="20" spans="1:6" ht="15.75" thickTop="1" x14ac:dyDescent="0.25">
      <c r="B20" s="93"/>
      <c r="C20" s="93"/>
      <c r="D20" s="93"/>
      <c r="E20" s="93"/>
    </row>
    <row r="21" spans="1:6" x14ac:dyDescent="0.25">
      <c r="B21" s="93"/>
      <c r="C21" s="93"/>
      <c r="D21" s="93"/>
      <c r="E21" s="93"/>
    </row>
    <row r="22" spans="1:6" x14ac:dyDescent="0.25">
      <c r="B22" s="93"/>
      <c r="C22" s="93"/>
      <c r="D22" s="93"/>
      <c r="E22" s="93"/>
    </row>
    <row r="23" spans="1:6" x14ac:dyDescent="0.25">
      <c r="B23" s="93"/>
      <c r="C23" s="93"/>
      <c r="D23" s="93"/>
      <c r="E23" s="93"/>
    </row>
    <row r="24" spans="1:6" x14ac:dyDescent="0.25">
      <c r="B24" s="93"/>
      <c r="C24" s="93"/>
      <c r="D24" s="93"/>
      <c r="E24" s="93"/>
    </row>
    <row r="25" spans="1:6" x14ac:dyDescent="0.25">
      <c r="A25" s="357" t="s">
        <v>80</v>
      </c>
      <c r="B25" s="357"/>
      <c r="C25" s="357"/>
      <c r="D25" s="357"/>
      <c r="E25" s="357"/>
      <c r="F25" s="357"/>
    </row>
    <row r="26" spans="1:6" x14ac:dyDescent="0.25">
      <c r="A26" s="357" t="s">
        <v>169</v>
      </c>
      <c r="B26" s="357"/>
      <c r="C26" s="357"/>
      <c r="D26" s="357"/>
      <c r="E26" s="357"/>
      <c r="F26" s="357"/>
    </row>
    <row r="27" spans="1:6" x14ac:dyDescent="0.25">
      <c r="A27" s="357" t="s">
        <v>78</v>
      </c>
      <c r="B27" s="357"/>
      <c r="C27" s="357"/>
      <c r="D27" s="357"/>
      <c r="E27" s="357"/>
      <c r="F27" s="357"/>
    </row>
    <row r="28" spans="1:6" x14ac:dyDescent="0.25">
      <c r="A28" s="357" t="s">
        <v>1</v>
      </c>
      <c r="B28" s="357"/>
      <c r="C28" s="357"/>
      <c r="D28" s="357"/>
      <c r="E28" s="357"/>
      <c r="F28" s="357"/>
    </row>
    <row r="29" spans="1:6" x14ac:dyDescent="0.25">
      <c r="B29" s="93"/>
      <c r="C29" s="93"/>
      <c r="D29" s="93"/>
      <c r="E29" s="93"/>
    </row>
    <row r="30" spans="1:6" x14ac:dyDescent="0.25">
      <c r="B30" s="93"/>
      <c r="C30" s="93"/>
      <c r="D30" s="93"/>
      <c r="E30" s="93"/>
    </row>
    <row r="31" spans="1:6" x14ac:dyDescent="0.25">
      <c r="B31" s="93"/>
      <c r="C31" s="93"/>
      <c r="D31" s="93"/>
      <c r="E31" s="93"/>
    </row>
    <row r="32" spans="1:6" x14ac:dyDescent="0.25">
      <c r="B32" s="93"/>
      <c r="C32" s="93"/>
      <c r="D32" s="93"/>
      <c r="E32" s="93"/>
    </row>
    <row r="33" spans="2:5" x14ac:dyDescent="0.25">
      <c r="B33" s="93"/>
      <c r="C33" s="93"/>
      <c r="D33" s="93"/>
      <c r="E33" s="93"/>
    </row>
    <row r="34" spans="2:5" x14ac:dyDescent="0.25">
      <c r="B34" s="93"/>
      <c r="C34" s="93"/>
      <c r="D34" s="93"/>
      <c r="E34" s="93"/>
    </row>
    <row r="35" spans="2:5" x14ac:dyDescent="0.25">
      <c r="B35" s="93"/>
      <c r="C35" s="93"/>
      <c r="D35" s="93"/>
      <c r="E35" s="93"/>
    </row>
  </sheetData>
  <mergeCells count="6">
    <mergeCell ref="A28:F28"/>
    <mergeCell ref="A1:F1"/>
    <mergeCell ref="A2:E2"/>
    <mergeCell ref="A25:F25"/>
    <mergeCell ref="A26:F26"/>
    <mergeCell ref="A27:F27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A22" sqref="A22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83" t="s">
        <v>185</v>
      </c>
      <c r="B1" s="383"/>
      <c r="C1" s="383"/>
      <c r="D1" s="383"/>
      <c r="E1" s="383"/>
      <c r="F1" s="383"/>
    </row>
    <row r="2" spans="1:6" x14ac:dyDescent="0.25">
      <c r="A2" s="384"/>
      <c r="B2" s="384"/>
      <c r="C2" s="384"/>
      <c r="D2" s="384"/>
      <c r="E2" s="384"/>
    </row>
    <row r="3" spans="1:6" x14ac:dyDescent="0.25">
      <c r="A3" s="89" t="s">
        <v>130</v>
      </c>
      <c r="B3" s="89" t="s">
        <v>131</v>
      </c>
      <c r="C3" s="89" t="s">
        <v>166</v>
      </c>
      <c r="D3" s="89" t="s">
        <v>167</v>
      </c>
      <c r="E3" s="89" t="s">
        <v>132</v>
      </c>
      <c r="F3" s="157" t="s">
        <v>168</v>
      </c>
    </row>
    <row r="4" spans="1:6" x14ac:dyDescent="0.25">
      <c r="A4" s="90" t="s">
        <v>6</v>
      </c>
      <c r="B4" s="91">
        <v>0</v>
      </c>
      <c r="C4" s="89"/>
      <c r="D4" s="89"/>
      <c r="E4" s="89"/>
      <c r="F4" s="158"/>
    </row>
    <row r="5" spans="1:6" x14ac:dyDescent="0.25">
      <c r="A5" s="90" t="s">
        <v>7</v>
      </c>
      <c r="B5" s="91">
        <v>0</v>
      </c>
      <c r="C5" s="89"/>
      <c r="D5" s="89"/>
      <c r="E5" s="89"/>
      <c r="F5" s="158"/>
    </row>
    <row r="6" spans="1:6" hidden="1" x14ac:dyDescent="0.25">
      <c r="A6" s="90" t="s">
        <v>8</v>
      </c>
      <c r="B6" s="91">
        <v>0</v>
      </c>
      <c r="C6" s="94"/>
      <c r="D6" s="96"/>
      <c r="E6" s="96"/>
      <c r="F6" s="159"/>
    </row>
    <row r="7" spans="1:6" hidden="1" x14ac:dyDescent="0.25">
      <c r="A7" s="90" t="s">
        <v>9</v>
      </c>
      <c r="B7" s="91">
        <v>0</v>
      </c>
      <c r="C7" s="94"/>
      <c r="D7" s="96"/>
      <c r="E7" s="96"/>
      <c r="F7" s="159"/>
    </row>
    <row r="8" spans="1:6" hidden="1" x14ac:dyDescent="0.25">
      <c r="A8" s="90" t="s">
        <v>41</v>
      </c>
      <c r="B8" s="91">
        <v>0</v>
      </c>
      <c r="C8" s="94"/>
      <c r="D8" s="95"/>
      <c r="E8" s="96"/>
      <c r="F8" s="159"/>
    </row>
    <row r="9" spans="1:6" hidden="1" x14ac:dyDescent="0.25">
      <c r="A9" s="90" t="s">
        <v>41</v>
      </c>
      <c r="B9" s="91">
        <v>0</v>
      </c>
      <c r="C9" s="94"/>
      <c r="D9" s="95"/>
      <c r="E9" s="96"/>
      <c r="F9" s="159"/>
    </row>
    <row r="10" spans="1:6" hidden="1" x14ac:dyDescent="0.25">
      <c r="A10" s="90" t="s">
        <v>41</v>
      </c>
      <c r="B10" s="91">
        <v>0</v>
      </c>
      <c r="C10" s="94"/>
      <c r="D10" s="95"/>
      <c r="E10" s="96"/>
      <c r="F10" s="159"/>
    </row>
    <row r="11" spans="1:6" hidden="1" x14ac:dyDescent="0.25">
      <c r="A11" s="90" t="s">
        <v>42</v>
      </c>
      <c r="B11" s="91">
        <v>0</v>
      </c>
      <c r="C11" s="94"/>
      <c r="D11" s="95"/>
      <c r="E11" s="96"/>
      <c r="F11" s="159"/>
    </row>
    <row r="12" spans="1:6" hidden="1" x14ac:dyDescent="0.25">
      <c r="A12" s="90" t="s">
        <v>43</v>
      </c>
      <c r="B12" s="91">
        <v>0</v>
      </c>
      <c r="C12" s="94"/>
      <c r="D12" s="95"/>
      <c r="E12" s="96"/>
      <c r="F12" s="159"/>
    </row>
    <row r="13" spans="1:6" hidden="1" x14ac:dyDescent="0.25">
      <c r="A13" s="90" t="s">
        <v>44</v>
      </c>
      <c r="B13" s="91">
        <v>0</v>
      </c>
      <c r="C13" s="94"/>
      <c r="D13" s="95"/>
      <c r="E13" s="96"/>
      <c r="F13" s="159"/>
    </row>
    <row r="14" spans="1:6" hidden="1" x14ac:dyDescent="0.25">
      <c r="A14" s="90" t="s">
        <v>44</v>
      </c>
      <c r="B14" s="91">
        <v>0</v>
      </c>
      <c r="C14" s="94"/>
      <c r="D14" s="95"/>
      <c r="E14" s="96"/>
      <c r="F14" s="159"/>
    </row>
    <row r="15" spans="1:6" hidden="1" x14ac:dyDescent="0.25">
      <c r="A15" s="90" t="s">
        <v>44</v>
      </c>
      <c r="B15" s="91">
        <v>0</v>
      </c>
      <c r="C15" s="94"/>
      <c r="D15" s="95"/>
      <c r="E15" s="96"/>
      <c r="F15" s="159"/>
    </row>
    <row r="16" spans="1:6" hidden="1" x14ac:dyDescent="0.25">
      <c r="A16" s="90" t="s">
        <v>45</v>
      </c>
      <c r="B16" s="91">
        <v>0</v>
      </c>
      <c r="C16" s="94"/>
      <c r="D16" s="95"/>
      <c r="E16" s="96"/>
      <c r="F16" s="159"/>
    </row>
    <row r="17" spans="1:6" hidden="1" x14ac:dyDescent="0.25">
      <c r="A17" s="90" t="s">
        <v>45</v>
      </c>
      <c r="B17" s="91">
        <v>0</v>
      </c>
      <c r="C17" s="94"/>
      <c r="D17" s="95"/>
      <c r="E17" s="96"/>
      <c r="F17" s="159"/>
    </row>
    <row r="18" spans="1:6" hidden="1" x14ac:dyDescent="0.25">
      <c r="A18" s="90" t="s">
        <v>45</v>
      </c>
      <c r="B18" s="91">
        <v>0</v>
      </c>
      <c r="C18" s="94"/>
      <c r="D18" s="95"/>
      <c r="E18" s="96"/>
      <c r="F18" s="159"/>
    </row>
    <row r="19" spans="1:6" ht="15.75" thickBot="1" x14ac:dyDescent="0.3">
      <c r="A19" s="160" t="s">
        <v>133</v>
      </c>
      <c r="B19" s="92">
        <f>SUM(B4:B18)</f>
        <v>0</v>
      </c>
      <c r="C19" s="161"/>
      <c r="D19" s="161"/>
      <c r="E19" s="161"/>
      <c r="F19" s="105"/>
    </row>
    <row r="20" spans="1:6" ht="15.75" thickTop="1" x14ac:dyDescent="0.25">
      <c r="B20" s="93"/>
      <c r="C20" s="93"/>
      <c r="D20" s="93"/>
      <c r="E20" s="93"/>
    </row>
    <row r="21" spans="1:6" x14ac:dyDescent="0.25">
      <c r="B21" s="93"/>
      <c r="C21" s="93"/>
      <c r="D21" s="93"/>
      <c r="E21" s="93"/>
    </row>
    <row r="22" spans="1:6" x14ac:dyDescent="0.25">
      <c r="B22" s="93"/>
      <c r="C22" s="93"/>
      <c r="D22" s="93"/>
      <c r="E22" s="93"/>
    </row>
    <row r="23" spans="1:6" x14ac:dyDescent="0.25">
      <c r="B23" s="93"/>
      <c r="C23" s="93"/>
      <c r="D23" s="93"/>
      <c r="E23" s="93"/>
    </row>
    <row r="24" spans="1:6" x14ac:dyDescent="0.25">
      <c r="B24" s="93"/>
      <c r="C24" s="93"/>
      <c r="D24" s="93"/>
      <c r="E24" s="93"/>
    </row>
    <row r="25" spans="1:6" x14ac:dyDescent="0.25">
      <c r="A25" s="357" t="s">
        <v>80</v>
      </c>
      <c r="B25" s="357"/>
      <c r="C25" s="357"/>
      <c r="D25" s="357"/>
      <c r="E25" s="357"/>
      <c r="F25" s="357"/>
    </row>
    <row r="26" spans="1:6" x14ac:dyDescent="0.25">
      <c r="A26" s="357" t="s">
        <v>169</v>
      </c>
      <c r="B26" s="357"/>
      <c r="C26" s="357"/>
      <c r="D26" s="357"/>
      <c r="E26" s="357"/>
      <c r="F26" s="357"/>
    </row>
    <row r="27" spans="1:6" x14ac:dyDescent="0.25">
      <c r="A27" s="357" t="s">
        <v>78</v>
      </c>
      <c r="B27" s="357"/>
      <c r="C27" s="357"/>
      <c r="D27" s="357"/>
      <c r="E27" s="357"/>
      <c r="F27" s="357"/>
    </row>
    <row r="28" spans="1:6" x14ac:dyDescent="0.25">
      <c r="A28" s="357" t="s">
        <v>1</v>
      </c>
      <c r="B28" s="357"/>
      <c r="C28" s="357"/>
      <c r="D28" s="357"/>
      <c r="E28" s="357"/>
      <c r="F28" s="357"/>
    </row>
    <row r="29" spans="1:6" x14ac:dyDescent="0.25">
      <c r="B29" s="93"/>
      <c r="C29" s="93"/>
      <c r="D29" s="93"/>
      <c r="E29" s="93"/>
    </row>
    <row r="30" spans="1:6" x14ac:dyDescent="0.25">
      <c r="B30" s="93"/>
      <c r="C30" s="93"/>
      <c r="D30" s="93"/>
      <c r="E30" s="93"/>
    </row>
    <row r="31" spans="1:6" x14ac:dyDescent="0.25">
      <c r="B31" s="93"/>
      <c r="C31" s="93"/>
      <c r="D31" s="93"/>
      <c r="E31" s="93"/>
    </row>
    <row r="32" spans="1:6" x14ac:dyDescent="0.25">
      <c r="B32" s="93"/>
      <c r="C32" s="93"/>
      <c r="D32" s="93"/>
      <c r="E32" s="93"/>
    </row>
    <row r="33" spans="2:5" x14ac:dyDescent="0.25">
      <c r="B33" s="93"/>
      <c r="C33" s="93"/>
      <c r="D33" s="93"/>
      <c r="E33" s="93"/>
    </row>
    <row r="34" spans="2:5" x14ac:dyDescent="0.25">
      <c r="B34" s="93"/>
      <c r="C34" s="93"/>
      <c r="D34" s="93"/>
      <c r="E34" s="93"/>
    </row>
    <row r="35" spans="2:5" x14ac:dyDescent="0.25">
      <c r="B35" s="93"/>
      <c r="C35" s="93"/>
      <c r="D35" s="93"/>
      <c r="E35" s="93"/>
    </row>
  </sheetData>
  <mergeCells count="6">
    <mergeCell ref="A28:F28"/>
    <mergeCell ref="A1:F1"/>
    <mergeCell ref="A2:E2"/>
    <mergeCell ref="A25:F25"/>
    <mergeCell ref="A26:F26"/>
    <mergeCell ref="A27:F27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E3" sqref="E3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83" t="s">
        <v>185</v>
      </c>
      <c r="B1" s="383"/>
      <c r="C1" s="383"/>
      <c r="D1" s="383"/>
      <c r="E1" s="383"/>
      <c r="F1" s="383"/>
    </row>
    <row r="2" spans="1:6" x14ac:dyDescent="0.25">
      <c r="A2" s="384"/>
      <c r="B2" s="384"/>
      <c r="C2" s="384"/>
      <c r="D2" s="384"/>
      <c r="E2" s="384"/>
    </row>
    <row r="3" spans="1:6" x14ac:dyDescent="0.25">
      <c r="A3" s="89" t="s">
        <v>130</v>
      </c>
      <c r="B3" s="89" t="s">
        <v>131</v>
      </c>
      <c r="C3" s="89" t="s">
        <v>166</v>
      </c>
      <c r="D3" s="89" t="s">
        <v>167</v>
      </c>
      <c r="E3" s="89" t="s">
        <v>207</v>
      </c>
      <c r="F3" s="157" t="s">
        <v>168</v>
      </c>
    </row>
    <row r="4" spans="1:6" hidden="1" x14ac:dyDescent="0.25">
      <c r="A4" s="90" t="s">
        <v>6</v>
      </c>
      <c r="B4" s="91">
        <v>0</v>
      </c>
      <c r="C4" s="89"/>
      <c r="D4" s="89"/>
      <c r="E4" s="89"/>
      <c r="F4" s="158"/>
    </row>
    <row r="5" spans="1:6" hidden="1" x14ac:dyDescent="0.25">
      <c r="A5" s="90" t="s">
        <v>7</v>
      </c>
      <c r="B5" s="91">
        <v>0</v>
      </c>
      <c r="C5" s="89"/>
      <c r="D5" s="89"/>
      <c r="E5" s="89"/>
      <c r="F5" s="158"/>
    </row>
    <row r="6" spans="1:6" x14ac:dyDescent="0.25">
      <c r="A6" s="90" t="s">
        <v>8</v>
      </c>
      <c r="B6" s="91">
        <v>22000000</v>
      </c>
      <c r="C6" s="94">
        <v>45729</v>
      </c>
      <c r="D6" s="96">
        <v>261119</v>
      </c>
      <c r="E6" s="96">
        <v>313436527</v>
      </c>
      <c r="F6" s="159"/>
    </row>
    <row r="7" spans="1:6" hidden="1" x14ac:dyDescent="0.25">
      <c r="A7" s="90" t="s">
        <v>9</v>
      </c>
      <c r="B7" s="91">
        <v>0</v>
      </c>
      <c r="C7" s="94"/>
      <c r="D7" s="96"/>
      <c r="E7" s="96"/>
      <c r="F7" s="159"/>
    </row>
    <row r="8" spans="1:6" hidden="1" x14ac:dyDescent="0.25">
      <c r="A8" s="90" t="s">
        <v>41</v>
      </c>
      <c r="B8" s="91">
        <v>0</v>
      </c>
      <c r="C8" s="94"/>
      <c r="D8" s="95"/>
      <c r="E8" s="96"/>
      <c r="F8" s="159"/>
    </row>
    <row r="9" spans="1:6" hidden="1" x14ac:dyDescent="0.25">
      <c r="A9" s="90" t="s">
        <v>41</v>
      </c>
      <c r="B9" s="91">
        <v>0</v>
      </c>
      <c r="C9" s="94"/>
      <c r="D9" s="95"/>
      <c r="E9" s="96"/>
      <c r="F9" s="159"/>
    </row>
    <row r="10" spans="1:6" hidden="1" x14ac:dyDescent="0.25">
      <c r="A10" s="90" t="s">
        <v>41</v>
      </c>
      <c r="B10" s="91">
        <v>0</v>
      </c>
      <c r="C10" s="94"/>
      <c r="D10" s="95"/>
      <c r="E10" s="96"/>
      <c r="F10" s="159"/>
    </row>
    <row r="11" spans="1:6" hidden="1" x14ac:dyDescent="0.25">
      <c r="A11" s="90" t="s">
        <v>42</v>
      </c>
      <c r="B11" s="91">
        <v>0</v>
      </c>
      <c r="C11" s="94"/>
      <c r="D11" s="95"/>
      <c r="E11" s="96"/>
      <c r="F11" s="159"/>
    </row>
    <row r="12" spans="1:6" hidden="1" x14ac:dyDescent="0.25">
      <c r="A12" s="90" t="s">
        <v>43</v>
      </c>
      <c r="B12" s="91">
        <v>0</v>
      </c>
      <c r="C12" s="94"/>
      <c r="D12" s="95"/>
      <c r="E12" s="96"/>
      <c r="F12" s="159"/>
    </row>
    <row r="13" spans="1:6" hidden="1" x14ac:dyDescent="0.25">
      <c r="A13" s="90" t="s">
        <v>44</v>
      </c>
      <c r="B13" s="91">
        <v>0</v>
      </c>
      <c r="C13" s="94"/>
      <c r="D13" s="95"/>
      <c r="E13" s="96"/>
      <c r="F13" s="159"/>
    </row>
    <row r="14" spans="1:6" hidden="1" x14ac:dyDescent="0.25">
      <c r="A14" s="90" t="s">
        <v>44</v>
      </c>
      <c r="B14" s="91">
        <v>0</v>
      </c>
      <c r="C14" s="94"/>
      <c r="D14" s="95"/>
      <c r="E14" s="96"/>
      <c r="F14" s="159"/>
    </row>
    <row r="15" spans="1:6" hidden="1" x14ac:dyDescent="0.25">
      <c r="A15" s="90" t="s">
        <v>44</v>
      </c>
      <c r="B15" s="91">
        <v>0</v>
      </c>
      <c r="C15" s="94"/>
      <c r="D15" s="95"/>
      <c r="E15" s="96"/>
      <c r="F15" s="159"/>
    </row>
    <row r="16" spans="1:6" hidden="1" x14ac:dyDescent="0.25">
      <c r="A16" s="90" t="s">
        <v>45</v>
      </c>
      <c r="B16" s="91">
        <v>0</v>
      </c>
      <c r="C16" s="94"/>
      <c r="D16" s="95"/>
      <c r="E16" s="96"/>
      <c r="F16" s="159"/>
    </row>
    <row r="17" spans="1:6" hidden="1" x14ac:dyDescent="0.25">
      <c r="A17" s="90" t="s">
        <v>45</v>
      </c>
      <c r="B17" s="91">
        <v>0</v>
      </c>
      <c r="C17" s="94"/>
      <c r="D17" s="95"/>
      <c r="E17" s="96"/>
      <c r="F17" s="159"/>
    </row>
    <row r="18" spans="1:6" hidden="1" x14ac:dyDescent="0.25">
      <c r="A18" s="90" t="s">
        <v>45</v>
      </c>
      <c r="B18" s="91">
        <v>0</v>
      </c>
      <c r="C18" s="94"/>
      <c r="D18" s="95"/>
      <c r="E18" s="96"/>
      <c r="F18" s="159"/>
    </row>
    <row r="19" spans="1:6" ht="15.75" thickBot="1" x14ac:dyDescent="0.3">
      <c r="A19" s="160" t="s">
        <v>133</v>
      </c>
      <c r="B19" s="92">
        <f>SUM(B4:B18)</f>
        <v>22000000</v>
      </c>
      <c r="C19" s="161"/>
      <c r="D19" s="161"/>
      <c r="E19" s="161"/>
      <c r="F19" s="105"/>
    </row>
    <row r="20" spans="1:6" ht="15.75" thickTop="1" x14ac:dyDescent="0.25">
      <c r="B20" s="93"/>
      <c r="C20" s="93"/>
      <c r="D20" s="93"/>
      <c r="E20" s="93"/>
    </row>
    <row r="21" spans="1:6" x14ac:dyDescent="0.25">
      <c r="B21" s="93"/>
      <c r="C21" s="93"/>
      <c r="D21" s="93"/>
      <c r="E21" s="93"/>
    </row>
    <row r="22" spans="1:6" x14ac:dyDescent="0.25">
      <c r="B22" s="93"/>
      <c r="C22" s="93"/>
      <c r="D22" s="93"/>
      <c r="E22" s="93"/>
    </row>
    <row r="23" spans="1:6" x14ac:dyDescent="0.25">
      <c r="B23" s="93"/>
      <c r="C23" s="93"/>
      <c r="D23" s="93"/>
      <c r="E23" s="93"/>
    </row>
    <row r="24" spans="1:6" x14ac:dyDescent="0.25">
      <c r="B24" s="93"/>
      <c r="C24" s="93"/>
      <c r="D24" s="93"/>
      <c r="E24" s="93"/>
    </row>
    <row r="25" spans="1:6" x14ac:dyDescent="0.25">
      <c r="A25" s="357" t="s">
        <v>80</v>
      </c>
      <c r="B25" s="357"/>
      <c r="C25" s="357"/>
      <c r="D25" s="357"/>
      <c r="E25" s="357"/>
      <c r="F25" s="357"/>
    </row>
    <row r="26" spans="1:6" x14ac:dyDescent="0.25">
      <c r="A26" s="357" t="s">
        <v>169</v>
      </c>
      <c r="B26" s="357"/>
      <c r="C26" s="357"/>
      <c r="D26" s="357"/>
      <c r="E26" s="357"/>
      <c r="F26" s="357"/>
    </row>
    <row r="27" spans="1:6" x14ac:dyDescent="0.25">
      <c r="A27" s="357" t="s">
        <v>78</v>
      </c>
      <c r="B27" s="357"/>
      <c r="C27" s="357"/>
      <c r="D27" s="357"/>
      <c r="E27" s="357"/>
      <c r="F27" s="357"/>
    </row>
    <row r="28" spans="1:6" x14ac:dyDescent="0.25">
      <c r="A28" s="357" t="s">
        <v>1</v>
      </c>
      <c r="B28" s="357"/>
      <c r="C28" s="357"/>
      <c r="D28" s="357"/>
      <c r="E28" s="357"/>
      <c r="F28" s="357"/>
    </row>
    <row r="29" spans="1:6" x14ac:dyDescent="0.25">
      <c r="B29" s="93"/>
      <c r="C29" s="93"/>
      <c r="D29" s="93"/>
      <c r="E29" s="93"/>
    </row>
    <row r="30" spans="1:6" x14ac:dyDescent="0.25">
      <c r="B30" s="93"/>
      <c r="C30" s="93"/>
      <c r="D30" s="93"/>
      <c r="E30" s="93"/>
    </row>
    <row r="31" spans="1:6" x14ac:dyDescent="0.25">
      <c r="B31" s="93"/>
      <c r="C31" s="93"/>
      <c r="D31" s="93"/>
      <c r="E31" s="93"/>
    </row>
    <row r="32" spans="1:6" x14ac:dyDescent="0.25">
      <c r="B32" s="93"/>
      <c r="C32" s="93"/>
      <c r="D32" s="93"/>
      <c r="E32" s="93"/>
    </row>
    <row r="33" spans="2:5" x14ac:dyDescent="0.25">
      <c r="B33" s="93"/>
      <c r="C33" s="93"/>
      <c r="D33" s="93"/>
      <c r="E33" s="93"/>
    </row>
    <row r="34" spans="2:5" x14ac:dyDescent="0.25">
      <c r="B34" s="93"/>
      <c r="C34" s="93"/>
      <c r="D34" s="93"/>
      <c r="E34" s="93"/>
    </row>
    <row r="35" spans="2:5" x14ac:dyDescent="0.25">
      <c r="B35" s="93"/>
      <c r="C35" s="93"/>
      <c r="D35" s="93"/>
      <c r="E35" s="93"/>
    </row>
  </sheetData>
  <mergeCells count="6">
    <mergeCell ref="A28:F28"/>
    <mergeCell ref="A1:F1"/>
    <mergeCell ref="A2:E2"/>
    <mergeCell ref="A25:F25"/>
    <mergeCell ref="A26:F26"/>
    <mergeCell ref="A27:F27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C4" sqref="C4"/>
    </sheetView>
  </sheetViews>
  <sheetFormatPr baseColWidth="10" defaultRowHeight="15" x14ac:dyDescent="0.25"/>
  <cols>
    <col min="1" max="1" width="16.28515625" customWidth="1"/>
    <col min="2" max="2" width="17" customWidth="1"/>
    <col min="3" max="3" width="15.140625" customWidth="1"/>
    <col min="4" max="4" width="11.7109375" customWidth="1"/>
    <col min="5" max="5" width="17" customWidth="1"/>
  </cols>
  <sheetData>
    <row r="1" spans="1:6" x14ac:dyDescent="0.25">
      <c r="A1" s="383" t="s">
        <v>185</v>
      </c>
      <c r="B1" s="383"/>
      <c r="C1" s="383"/>
      <c r="D1" s="383"/>
      <c r="E1" s="383"/>
      <c r="F1" s="383"/>
    </row>
    <row r="2" spans="1:6" x14ac:dyDescent="0.25">
      <c r="A2" s="384"/>
      <c r="B2" s="384"/>
      <c r="C2" s="384"/>
      <c r="D2" s="384"/>
      <c r="E2" s="384"/>
    </row>
    <row r="3" spans="1:6" x14ac:dyDescent="0.25">
      <c r="A3" s="89" t="s">
        <v>130</v>
      </c>
      <c r="B3" s="89" t="s">
        <v>131</v>
      </c>
      <c r="C3" s="89" t="s">
        <v>166</v>
      </c>
      <c r="D3" s="89" t="s">
        <v>167</v>
      </c>
      <c r="E3" s="89" t="s">
        <v>207</v>
      </c>
      <c r="F3" s="157" t="s">
        <v>168</v>
      </c>
    </row>
    <row r="4" spans="1:6" x14ac:dyDescent="0.25">
      <c r="A4" s="90" t="s">
        <v>6</v>
      </c>
      <c r="B4" s="91">
        <v>0</v>
      </c>
      <c r="C4" s="89"/>
      <c r="D4" s="89"/>
      <c r="E4" s="89"/>
      <c r="F4" s="158"/>
    </row>
    <row r="5" spans="1:6" x14ac:dyDescent="0.25">
      <c r="A5" s="90" t="s">
        <v>7</v>
      </c>
      <c r="B5" s="91">
        <v>0</v>
      </c>
      <c r="C5" s="89"/>
      <c r="D5" s="89"/>
      <c r="E5" s="89"/>
      <c r="F5" s="158"/>
    </row>
    <row r="6" spans="1:6" x14ac:dyDescent="0.25">
      <c r="A6" s="90" t="s">
        <v>8</v>
      </c>
      <c r="B6" s="91">
        <v>22000000</v>
      </c>
      <c r="C6" s="94">
        <v>45729</v>
      </c>
      <c r="D6" s="96">
        <v>261119</v>
      </c>
      <c r="E6" s="96">
        <v>313436527</v>
      </c>
      <c r="F6" s="159"/>
    </row>
    <row r="7" spans="1:6" x14ac:dyDescent="0.25">
      <c r="A7" s="90" t="s">
        <v>9</v>
      </c>
      <c r="B7" s="91">
        <v>11000000</v>
      </c>
      <c r="C7" s="94">
        <v>45761</v>
      </c>
      <c r="D7" s="96">
        <v>261120</v>
      </c>
      <c r="E7" s="96">
        <v>31486663</v>
      </c>
      <c r="F7" s="159"/>
    </row>
    <row r="8" spans="1:6" hidden="1" x14ac:dyDescent="0.25">
      <c r="A8" s="90" t="s">
        <v>41</v>
      </c>
      <c r="B8" s="91">
        <v>0</v>
      </c>
      <c r="C8" s="94"/>
      <c r="D8" s="95"/>
      <c r="E8" s="96"/>
      <c r="F8" s="159"/>
    </row>
    <row r="9" spans="1:6" hidden="1" x14ac:dyDescent="0.25">
      <c r="A9" s="90" t="s">
        <v>41</v>
      </c>
      <c r="B9" s="91">
        <v>0</v>
      </c>
      <c r="C9" s="94"/>
      <c r="D9" s="95"/>
      <c r="E9" s="96"/>
      <c r="F9" s="159"/>
    </row>
    <row r="10" spans="1:6" hidden="1" x14ac:dyDescent="0.25">
      <c r="A10" s="90" t="s">
        <v>41</v>
      </c>
      <c r="B10" s="91">
        <v>0</v>
      </c>
      <c r="C10" s="94"/>
      <c r="D10" s="95"/>
      <c r="E10" s="96"/>
      <c r="F10" s="159"/>
    </row>
    <row r="11" spans="1:6" hidden="1" x14ac:dyDescent="0.25">
      <c r="A11" s="90" t="s">
        <v>42</v>
      </c>
      <c r="B11" s="91">
        <v>0</v>
      </c>
      <c r="C11" s="94"/>
      <c r="D11" s="95"/>
      <c r="E11" s="96"/>
      <c r="F11" s="159"/>
    </row>
    <row r="12" spans="1:6" hidden="1" x14ac:dyDescent="0.25">
      <c r="A12" s="90" t="s">
        <v>43</v>
      </c>
      <c r="B12" s="91">
        <v>0</v>
      </c>
      <c r="C12" s="94"/>
      <c r="D12" s="95"/>
      <c r="E12" s="96"/>
      <c r="F12" s="159"/>
    </row>
    <row r="13" spans="1:6" hidden="1" x14ac:dyDescent="0.25">
      <c r="A13" s="90" t="s">
        <v>44</v>
      </c>
      <c r="B13" s="91">
        <v>0</v>
      </c>
      <c r="C13" s="94"/>
      <c r="D13" s="95"/>
      <c r="E13" s="96"/>
      <c r="F13" s="159"/>
    </row>
    <row r="14" spans="1:6" hidden="1" x14ac:dyDescent="0.25">
      <c r="A14" s="90" t="s">
        <v>44</v>
      </c>
      <c r="B14" s="91">
        <v>0</v>
      </c>
      <c r="C14" s="94"/>
      <c r="D14" s="95"/>
      <c r="E14" s="96"/>
      <c r="F14" s="159"/>
    </row>
    <row r="15" spans="1:6" hidden="1" x14ac:dyDescent="0.25">
      <c r="A15" s="90" t="s">
        <v>44</v>
      </c>
      <c r="B15" s="91">
        <v>0</v>
      </c>
      <c r="C15" s="94"/>
      <c r="D15" s="95"/>
      <c r="E15" s="96"/>
      <c r="F15" s="159"/>
    </row>
    <row r="16" spans="1:6" hidden="1" x14ac:dyDescent="0.25">
      <c r="A16" s="90" t="s">
        <v>45</v>
      </c>
      <c r="B16" s="91">
        <v>0</v>
      </c>
      <c r="C16" s="94"/>
      <c r="D16" s="95"/>
      <c r="E16" s="96"/>
      <c r="F16" s="159"/>
    </row>
    <row r="17" spans="1:6" hidden="1" x14ac:dyDescent="0.25">
      <c r="A17" s="90" t="s">
        <v>45</v>
      </c>
      <c r="B17" s="91">
        <v>0</v>
      </c>
      <c r="C17" s="94"/>
      <c r="D17" s="95"/>
      <c r="E17" s="96"/>
      <c r="F17" s="159"/>
    </row>
    <row r="18" spans="1:6" hidden="1" x14ac:dyDescent="0.25">
      <c r="A18" s="90" t="s">
        <v>45</v>
      </c>
      <c r="B18" s="91">
        <v>0</v>
      </c>
      <c r="C18" s="94"/>
      <c r="D18" s="95"/>
      <c r="E18" s="96"/>
      <c r="F18" s="159"/>
    </row>
    <row r="19" spans="1:6" ht="15.75" thickBot="1" x14ac:dyDescent="0.3">
      <c r="A19" s="160" t="s">
        <v>133</v>
      </c>
      <c r="B19" s="92">
        <f>SUM(B4:B18)</f>
        <v>33000000</v>
      </c>
      <c r="C19" s="161"/>
      <c r="D19" s="161"/>
      <c r="E19" s="161"/>
      <c r="F19" s="105"/>
    </row>
    <row r="20" spans="1:6" ht="15.75" thickTop="1" x14ac:dyDescent="0.25">
      <c r="B20" s="93"/>
      <c r="C20" s="93"/>
      <c r="D20" s="93"/>
      <c r="E20" s="93"/>
    </row>
    <row r="21" spans="1:6" x14ac:dyDescent="0.25">
      <c r="B21" s="93"/>
      <c r="C21" s="93"/>
      <c r="D21" s="93"/>
      <c r="E21" s="93"/>
    </row>
    <row r="22" spans="1:6" x14ac:dyDescent="0.25">
      <c r="B22" s="93"/>
      <c r="C22" s="93"/>
      <c r="D22" s="93"/>
      <c r="E22" s="93"/>
    </row>
    <row r="23" spans="1:6" x14ac:dyDescent="0.25">
      <c r="B23" s="93"/>
      <c r="C23" s="93"/>
      <c r="D23" s="93"/>
      <c r="E23" s="93"/>
    </row>
    <row r="24" spans="1:6" x14ac:dyDescent="0.25">
      <c r="B24" s="93"/>
      <c r="C24" s="93"/>
      <c r="D24" s="93"/>
      <c r="E24" s="93"/>
    </row>
    <row r="25" spans="1:6" x14ac:dyDescent="0.25">
      <c r="A25" s="357" t="s">
        <v>80</v>
      </c>
      <c r="B25" s="357"/>
      <c r="C25" s="357"/>
      <c r="D25" s="357"/>
      <c r="E25" s="357"/>
      <c r="F25" s="357"/>
    </row>
    <row r="26" spans="1:6" x14ac:dyDescent="0.25">
      <c r="A26" s="357" t="s">
        <v>169</v>
      </c>
      <c r="B26" s="357"/>
      <c r="C26" s="357"/>
      <c r="D26" s="357"/>
      <c r="E26" s="357"/>
      <c r="F26" s="357"/>
    </row>
    <row r="27" spans="1:6" x14ac:dyDescent="0.25">
      <c r="A27" s="357" t="s">
        <v>78</v>
      </c>
      <c r="B27" s="357"/>
      <c r="C27" s="357"/>
      <c r="D27" s="357"/>
      <c r="E27" s="357"/>
      <c r="F27" s="357"/>
    </row>
    <row r="28" spans="1:6" x14ac:dyDescent="0.25">
      <c r="A28" s="357" t="s">
        <v>1</v>
      </c>
      <c r="B28" s="357"/>
      <c r="C28" s="357"/>
      <c r="D28" s="357"/>
      <c r="E28" s="357"/>
      <c r="F28" s="357"/>
    </row>
    <row r="29" spans="1:6" x14ac:dyDescent="0.25">
      <c r="B29" s="93"/>
      <c r="C29" s="93"/>
      <c r="D29" s="93"/>
      <c r="E29" s="93"/>
    </row>
    <row r="30" spans="1:6" x14ac:dyDescent="0.25">
      <c r="B30" s="93"/>
      <c r="C30" s="93"/>
      <c r="D30" s="93"/>
      <c r="E30" s="93"/>
    </row>
    <row r="31" spans="1:6" x14ac:dyDescent="0.25">
      <c r="B31" s="93"/>
      <c r="C31" s="93"/>
      <c r="D31" s="93"/>
      <c r="E31" s="93"/>
    </row>
    <row r="32" spans="1:6" x14ac:dyDescent="0.25">
      <c r="B32" s="93"/>
      <c r="C32" s="93"/>
      <c r="D32" s="93"/>
      <c r="E32" s="93"/>
    </row>
    <row r="33" spans="2:5" x14ac:dyDescent="0.25">
      <c r="B33" s="93"/>
      <c r="C33" s="93"/>
      <c r="D33" s="93"/>
      <c r="E33" s="93"/>
    </row>
    <row r="34" spans="2:5" x14ac:dyDescent="0.25">
      <c r="B34" s="93"/>
      <c r="C34" s="93"/>
      <c r="D34" s="93"/>
      <c r="E34" s="93"/>
    </row>
    <row r="35" spans="2:5" x14ac:dyDescent="0.25">
      <c r="B35" s="93"/>
      <c r="C35" s="93"/>
      <c r="D35" s="93"/>
      <c r="E35" s="93"/>
    </row>
  </sheetData>
  <mergeCells count="6">
    <mergeCell ref="A1:F1"/>
    <mergeCell ref="A2:E2"/>
    <mergeCell ref="A25:F25"/>
    <mergeCell ref="A26:F26"/>
    <mergeCell ref="A27:F27"/>
    <mergeCell ref="A28:F28"/>
  </mergeCells>
  <pageMargins left="0.11811023622047245" right="0.11811023622047245" top="0.11811023622047245" bottom="0.74803149606299213" header="0.11811023622047245" footer="0.31496062992125984"/>
  <pageSetup scale="11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ENERO DECE-5</vt:lpstr>
      <vt:lpstr>FEBRERO DECE-5</vt:lpstr>
      <vt:lpstr>MARZO DECE-5</vt:lpstr>
      <vt:lpstr>ABRIL DECE-5</vt:lpstr>
      <vt:lpstr>ENERO ANEXO A DECE-5</vt:lpstr>
      <vt:lpstr>FEBRERO ANEXO A DECE-5</vt:lpstr>
      <vt:lpstr>MARZO ANEXO A DECE-5</vt:lpstr>
      <vt:lpstr>ABRIL ANEXO A DECE-5</vt:lpstr>
      <vt:lpstr>ENERO DECE-6</vt:lpstr>
      <vt:lpstr>FEBRERO DECE-6</vt:lpstr>
      <vt:lpstr>MARZO DECE-6</vt:lpstr>
      <vt:lpstr>ABRIL DECE-6</vt:lpstr>
      <vt:lpstr>EJECUCION FISICA ENERO DECE-8</vt:lpstr>
      <vt:lpstr>EJECUCION FISICA FEBRERO DECE-8</vt:lpstr>
      <vt:lpstr>EJECUCION FISICA MARZO DECE-8</vt:lpstr>
      <vt:lpstr>EJECUCION FISICA ABRIL DECE-8</vt:lpstr>
      <vt:lpstr>PRESUPUESTO ENERO</vt:lpstr>
      <vt:lpstr>PRESUPUESTO FEBRERO</vt:lpstr>
      <vt:lpstr>PRESUPUESTO MARZO</vt:lpstr>
      <vt:lpstr>PRESUPUESTO ABRIL</vt:lpstr>
      <vt:lpstr>APORTES ENERO</vt:lpstr>
      <vt:lpstr>APORTES FEBRERO</vt:lpstr>
      <vt:lpstr>APORTES MARZO</vt:lpstr>
      <vt:lpstr>APORTES ABRIL</vt:lpstr>
      <vt:lpstr>'ABRIL ANEXO A DECE-5'!Área_de_impresión</vt:lpstr>
      <vt:lpstr>'ABRIL DECE-5'!Área_de_impresión</vt:lpstr>
      <vt:lpstr>'ABRIL DECE-6'!Área_de_impresión</vt:lpstr>
      <vt:lpstr>'APORTES ABRIL'!Área_de_impresión</vt:lpstr>
      <vt:lpstr>'APORTES ENERO'!Área_de_impresión</vt:lpstr>
      <vt:lpstr>'APORTES FEBRERO'!Área_de_impresión</vt:lpstr>
      <vt:lpstr>'APORTES MARZO'!Área_de_impresión</vt:lpstr>
      <vt:lpstr>'EJECUCION FISICA ABRIL DECE-8'!Área_de_impresión</vt:lpstr>
      <vt:lpstr>'EJECUCION FISICA ENERO DECE-8'!Área_de_impresión</vt:lpstr>
      <vt:lpstr>'EJECUCION FISICA FEBRERO DECE-8'!Área_de_impresión</vt:lpstr>
      <vt:lpstr>'EJECUCION FISICA MARZO DECE-8'!Área_de_impresión</vt:lpstr>
      <vt:lpstr>'ENERO ANEXO A DECE-5'!Área_de_impresión</vt:lpstr>
      <vt:lpstr>'ENERO DECE-5'!Área_de_impresión</vt:lpstr>
      <vt:lpstr>'ENERO DECE-6'!Área_de_impresión</vt:lpstr>
      <vt:lpstr>'FEBRERO ANEXO A DECE-5'!Área_de_impresión</vt:lpstr>
      <vt:lpstr>'FEBRERO DECE-5'!Área_de_impresión</vt:lpstr>
      <vt:lpstr>'FEBRERO DECE-6'!Área_de_impresión</vt:lpstr>
      <vt:lpstr>'MARZO ANEXO A DECE-5'!Área_de_impresión</vt:lpstr>
      <vt:lpstr>'MARZO DECE-5'!Área_de_impresión</vt:lpstr>
      <vt:lpstr>'MARZO DECE-6'!Área_de_impresión</vt:lpstr>
      <vt:lpstr>'PRESUPUESTO ABRIL'!Área_de_impresión</vt:lpstr>
      <vt:lpstr>'PRESUPUESTO ENERO'!Área_de_impresión</vt:lpstr>
      <vt:lpstr>'PRESUPUESTO FEBRERO'!Área_de_impresión</vt:lpstr>
      <vt:lpstr>'PRESUPUESTO MARZO'!Área_de_impresión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Gonzalez</dc:creator>
  <cp:lastModifiedBy>Victor Reyes</cp:lastModifiedBy>
  <cp:lastPrinted>2025-05-12T22:17:41Z</cp:lastPrinted>
  <dcterms:created xsi:type="dcterms:W3CDTF">2021-05-20T16:42:59Z</dcterms:created>
  <dcterms:modified xsi:type="dcterms:W3CDTF">2025-05-12T22:21:49Z</dcterms:modified>
</cp:coreProperties>
</file>