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 firstSheet="19" activeTab="19"/>
  </bookViews>
  <sheets>
    <sheet name="ENERO CTE-5" sheetId="30" r:id="rId1"/>
    <sheet name="FEBRERO CTE-5" sheetId="35" r:id="rId2"/>
    <sheet name="MARZO CTE-5" sheetId="40" r:id="rId3"/>
    <sheet name="ABRIL CTE-5" sheetId="46" r:id="rId4"/>
    <sheet name="ENERO ANEXO A CTE-5" sheetId="31" r:id="rId5"/>
    <sheet name="FEBRERO ANEXO A CTE-5" sheetId="36" r:id="rId6"/>
    <sheet name="MARZO ANEXO A CTE-5" sheetId="41" r:id="rId7"/>
    <sheet name="ABRIL ANEXO A CTE-5" sheetId="47" r:id="rId8"/>
    <sheet name="ENERO CTE-7" sheetId="32" r:id="rId9"/>
    <sheet name="FEBRERO CTE-7" sheetId="37" r:id="rId10"/>
    <sheet name="MARZO CTE-7" sheetId="42" r:id="rId11"/>
    <sheet name="ABRIL CTE-7" sheetId="48" r:id="rId12"/>
    <sheet name="EJEC. FISICA ENERO" sheetId="33" r:id="rId13"/>
    <sheet name="EJEC. FISICA FEBRERO" sheetId="38" r:id="rId14"/>
    <sheet name="EJEC. FISICA MARZO" sheetId="43" r:id="rId15"/>
    <sheet name="EJEC. FISICA ABRIL" sheetId="49" r:id="rId16"/>
    <sheet name="PRESUPUESTO ENERO" sheetId="34" r:id="rId17"/>
    <sheet name="PRESUPUESTO FEBRERO" sheetId="39" r:id="rId18"/>
    <sheet name="PRESUPUESTO MARZO" sheetId="44" r:id="rId19"/>
    <sheet name="PRESUPUESTO ABRIL" sheetId="50" r:id="rId20"/>
    <sheet name="APORTES ENERO" sheetId="26" r:id="rId21"/>
    <sheet name="APORTES FEBRERO" sheetId="27" r:id="rId22"/>
    <sheet name="APORTES MARZO" sheetId="45" r:id="rId23"/>
    <sheet name="APORTES ABRIL" sheetId="51" r:id="rId24"/>
  </sheets>
  <definedNames>
    <definedName name="_xlnm.Print_Area" localSheetId="7">'ABRIL ANEXO A CTE-5'!$A$1:$J$248</definedName>
    <definedName name="_xlnm.Print_Area" localSheetId="3">'ABRIL CTE-5'!$A$1:$L$223</definedName>
    <definedName name="_xlnm.Print_Area" localSheetId="11">'ABRIL CTE-7'!$A$1:$K$71</definedName>
    <definedName name="_xlnm.Print_Area" localSheetId="23">'APORTES ABRIL'!$A$1:$E$17</definedName>
    <definedName name="_xlnm.Print_Area" localSheetId="20">'APORTES ENERO'!$A$1:$E$14</definedName>
    <definedName name="_xlnm.Print_Area" localSheetId="21">'APORTES FEBRERO'!$A$1:$E$15</definedName>
    <definedName name="_xlnm.Print_Area" localSheetId="22">'APORTES MARZO'!$A$1:$E$16</definedName>
    <definedName name="_xlnm.Print_Area" localSheetId="15">'EJEC. FISICA ABRIL'!$A$1:$N$116</definedName>
    <definedName name="_xlnm.Print_Area" localSheetId="12">'EJEC. FISICA ENERO'!$A$1:$N$116</definedName>
    <definedName name="_xlnm.Print_Area" localSheetId="13">'EJEC. FISICA FEBRERO'!$A$1:$N$116</definedName>
    <definedName name="_xlnm.Print_Area" localSheetId="14">'EJEC. FISICA MARZO'!$A$1:$N$116</definedName>
    <definedName name="_xlnm.Print_Area" localSheetId="4">'ENERO ANEXO A CTE-5'!$A$1:$J$245</definedName>
    <definedName name="_xlnm.Print_Area" localSheetId="0">'ENERO CTE-5'!$A$1:$L$223</definedName>
    <definedName name="_xlnm.Print_Area" localSheetId="8">'ENERO CTE-7'!$A$1:$K$78</definedName>
    <definedName name="_xlnm.Print_Area" localSheetId="5">'FEBRERO ANEXO A CTE-5'!$A$1:$J$243</definedName>
    <definedName name="_xlnm.Print_Area" localSheetId="1">'FEBRERO CTE-5'!$A$1:$L$223</definedName>
    <definedName name="_xlnm.Print_Area" localSheetId="9">'FEBRERO CTE-7'!$A$1:$K$71</definedName>
    <definedName name="_xlnm.Print_Area" localSheetId="6">'MARZO ANEXO A CTE-5'!$A$1:$J$243</definedName>
    <definedName name="_xlnm.Print_Area" localSheetId="2">'MARZO CTE-5'!$A$1:$L$223</definedName>
    <definedName name="_xlnm.Print_Area" localSheetId="10">'MARZO CTE-7'!$A$1:$K$71</definedName>
    <definedName name="_xlnm.Print_Area" localSheetId="19">'PRESUPUESTO ABRIL'!$A$1:$E$52</definedName>
    <definedName name="_xlnm.Print_Area" localSheetId="16">'PRESUPUESTO ENERO'!$A$1:$E$52</definedName>
    <definedName name="_xlnm.Print_Area" localSheetId="17">'PRESUPUESTO FEBRERO'!$A$1:$E$52</definedName>
    <definedName name="_xlnm.Print_Area" localSheetId="18">'PRESUPUESTO MARZO'!$A$1:$E$52</definedName>
  </definedNames>
  <calcPr calcId="145621"/>
</workbook>
</file>

<file path=xl/calcChain.xml><?xml version="1.0" encoding="utf-8"?>
<calcChain xmlns="http://schemas.openxmlformats.org/spreadsheetml/2006/main">
  <c r="B8" i="51" l="1"/>
  <c r="C44" i="50"/>
  <c r="D43" i="50"/>
  <c r="C43" i="50"/>
  <c r="E42" i="50"/>
  <c r="E41" i="50"/>
  <c r="E40" i="50"/>
  <c r="E39" i="50"/>
  <c r="E38" i="50"/>
  <c r="E37" i="50"/>
  <c r="E36" i="50"/>
  <c r="E35" i="50"/>
  <c r="E34" i="50"/>
  <c r="E33" i="50"/>
  <c r="E32" i="50"/>
  <c r="E31" i="50"/>
  <c r="E30" i="50"/>
  <c r="E29" i="50"/>
  <c r="E28" i="50"/>
  <c r="E27" i="50"/>
  <c r="E26" i="50"/>
  <c r="E43" i="50" s="1"/>
  <c r="D24" i="50"/>
  <c r="C24" i="50"/>
  <c r="E23" i="50"/>
  <c r="E22" i="50"/>
  <c r="E21" i="50"/>
  <c r="E20" i="50"/>
  <c r="E19" i="50"/>
  <c r="E18" i="50"/>
  <c r="E17" i="50"/>
  <c r="E16" i="50"/>
  <c r="E15" i="50"/>
  <c r="E14" i="50"/>
  <c r="E13" i="50"/>
  <c r="E24" i="50" s="1"/>
  <c r="E12" i="50"/>
  <c r="E25" i="50" s="1"/>
  <c r="D10" i="50"/>
  <c r="D44" i="50" s="1"/>
  <c r="C10" i="50"/>
  <c r="E9" i="50"/>
  <c r="E10" i="50" s="1"/>
  <c r="E44" i="50" s="1"/>
  <c r="E8" i="50"/>
  <c r="C8" i="50"/>
  <c r="C12" i="50" s="1"/>
  <c r="C25" i="50" s="1"/>
  <c r="D6" i="50"/>
  <c r="C6" i="50"/>
  <c r="E5" i="50"/>
  <c r="E6" i="50" s="1"/>
  <c r="J68" i="49"/>
  <c r="I68" i="49"/>
  <c r="H68" i="49"/>
  <c r="G68" i="49"/>
  <c r="F68" i="49"/>
  <c r="E68" i="49"/>
  <c r="D68" i="49"/>
  <c r="C68" i="49"/>
  <c r="L67" i="49"/>
  <c r="K67" i="49"/>
  <c r="L66" i="49"/>
  <c r="K66" i="49"/>
  <c r="M66" i="49" s="1"/>
  <c r="L65" i="49"/>
  <c r="K65" i="49"/>
  <c r="L64" i="49"/>
  <c r="K64" i="49"/>
  <c r="L63" i="49"/>
  <c r="K63" i="49"/>
  <c r="L62" i="49"/>
  <c r="K62" i="49"/>
  <c r="L61" i="49"/>
  <c r="K61" i="49"/>
  <c r="L60" i="49"/>
  <c r="K60" i="49"/>
  <c r="M60" i="49" s="1"/>
  <c r="L59" i="49"/>
  <c r="K59" i="49"/>
  <c r="L58" i="49"/>
  <c r="K58" i="49"/>
  <c r="M58" i="49" s="1"/>
  <c r="L57" i="49"/>
  <c r="K57" i="49"/>
  <c r="L56" i="49"/>
  <c r="K56" i="49"/>
  <c r="L55" i="49"/>
  <c r="K55" i="49"/>
  <c r="L54" i="49"/>
  <c r="K54" i="49"/>
  <c r="L53" i="49"/>
  <c r="L68" i="49" s="1"/>
  <c r="K53" i="49"/>
  <c r="J48" i="49"/>
  <c r="I48" i="49"/>
  <c r="H48" i="49"/>
  <c r="G48" i="49"/>
  <c r="F48" i="49"/>
  <c r="E48" i="49"/>
  <c r="D48" i="49"/>
  <c r="C48" i="49"/>
  <c r="N47" i="49"/>
  <c r="N67" i="49" s="1"/>
  <c r="L47" i="49"/>
  <c r="K47" i="49"/>
  <c r="M47" i="49" s="1"/>
  <c r="L46" i="49"/>
  <c r="K46" i="49"/>
  <c r="M46" i="49" s="1"/>
  <c r="N45" i="49"/>
  <c r="N65" i="49" s="1"/>
  <c r="L45" i="49"/>
  <c r="K45" i="49"/>
  <c r="M45" i="49" s="1"/>
  <c r="L44" i="49"/>
  <c r="K44" i="49"/>
  <c r="M44" i="49" s="1"/>
  <c r="N43" i="49"/>
  <c r="N63" i="49" s="1"/>
  <c r="L43" i="49"/>
  <c r="K43" i="49"/>
  <c r="M43" i="49" s="1"/>
  <c r="L42" i="49"/>
  <c r="K42" i="49"/>
  <c r="M42" i="49" s="1"/>
  <c r="N41" i="49"/>
  <c r="N61" i="49" s="1"/>
  <c r="L41" i="49"/>
  <c r="K41" i="49"/>
  <c r="M41" i="49" s="1"/>
  <c r="L40" i="49"/>
  <c r="K40" i="49"/>
  <c r="M40" i="49" s="1"/>
  <c r="N39" i="49"/>
  <c r="N59" i="49" s="1"/>
  <c r="L39" i="49"/>
  <c r="K39" i="49"/>
  <c r="M39" i="49" s="1"/>
  <c r="L38" i="49"/>
  <c r="K38" i="49"/>
  <c r="M38" i="49" s="1"/>
  <c r="N37" i="49"/>
  <c r="N57" i="49" s="1"/>
  <c r="L37" i="49"/>
  <c r="K37" i="49"/>
  <c r="M37" i="49" s="1"/>
  <c r="L36" i="49"/>
  <c r="K36" i="49"/>
  <c r="M36" i="49" s="1"/>
  <c r="N35" i="49"/>
  <c r="N55" i="49" s="1"/>
  <c r="L35" i="49"/>
  <c r="K35" i="49"/>
  <c r="M35" i="49" s="1"/>
  <c r="L34" i="49"/>
  <c r="K34" i="49"/>
  <c r="M34" i="49" s="1"/>
  <c r="N33" i="49"/>
  <c r="N53" i="49" s="1"/>
  <c r="L33" i="49"/>
  <c r="L48" i="49" s="1"/>
  <c r="K33" i="49"/>
  <c r="M33" i="49" s="1"/>
  <c r="J28" i="49"/>
  <c r="I28" i="49"/>
  <c r="H28" i="49"/>
  <c r="G28" i="49"/>
  <c r="F28" i="49"/>
  <c r="E28" i="49"/>
  <c r="D28" i="49"/>
  <c r="C28" i="49"/>
  <c r="L27" i="49"/>
  <c r="D88" i="49" s="1"/>
  <c r="K27" i="49"/>
  <c r="C88" i="49" s="1"/>
  <c r="L26" i="49"/>
  <c r="D87" i="49" s="1"/>
  <c r="K26" i="49"/>
  <c r="C87" i="49" s="1"/>
  <c r="L25" i="49"/>
  <c r="D86" i="49" s="1"/>
  <c r="K25" i="49"/>
  <c r="C86" i="49" s="1"/>
  <c r="L24" i="49"/>
  <c r="D85" i="49" s="1"/>
  <c r="K24" i="49"/>
  <c r="C85" i="49" s="1"/>
  <c r="L23" i="49"/>
  <c r="D84" i="49" s="1"/>
  <c r="K23" i="49"/>
  <c r="C84" i="49" s="1"/>
  <c r="L22" i="49"/>
  <c r="D83" i="49" s="1"/>
  <c r="K22" i="49"/>
  <c r="C83" i="49" s="1"/>
  <c r="L21" i="49"/>
  <c r="D82" i="49" s="1"/>
  <c r="K21" i="49"/>
  <c r="C82" i="49" s="1"/>
  <c r="L20" i="49"/>
  <c r="D81" i="49" s="1"/>
  <c r="K20" i="49"/>
  <c r="C81" i="49" s="1"/>
  <c r="L19" i="49"/>
  <c r="D80" i="49" s="1"/>
  <c r="K19" i="49"/>
  <c r="C80" i="49" s="1"/>
  <c r="L18" i="49"/>
  <c r="D79" i="49" s="1"/>
  <c r="K18" i="49"/>
  <c r="C79" i="49" s="1"/>
  <c r="L17" i="49"/>
  <c r="D78" i="49" s="1"/>
  <c r="K17" i="49"/>
  <c r="C78" i="49" s="1"/>
  <c r="L16" i="49"/>
  <c r="D77" i="49" s="1"/>
  <c r="K16" i="49"/>
  <c r="C77" i="49" s="1"/>
  <c r="L15" i="49"/>
  <c r="D76" i="49" s="1"/>
  <c r="K15" i="49"/>
  <c r="C76" i="49" s="1"/>
  <c r="L14" i="49"/>
  <c r="L28" i="49" s="1"/>
  <c r="K14" i="49"/>
  <c r="C75" i="49" s="1"/>
  <c r="L13" i="49"/>
  <c r="D74" i="49" s="1"/>
  <c r="K13" i="49"/>
  <c r="K28" i="49" s="1"/>
  <c r="I40" i="48"/>
  <c r="H40" i="48"/>
  <c r="G40" i="48"/>
  <c r="F40" i="48"/>
  <c r="E40" i="48"/>
  <c r="D40" i="48"/>
  <c r="C40" i="48"/>
  <c r="B40" i="48"/>
  <c r="K39" i="48"/>
  <c r="C49" i="48" s="1"/>
  <c r="J39" i="48"/>
  <c r="B49" i="48" s="1"/>
  <c r="K38" i="48"/>
  <c r="J38" i="48"/>
  <c r="K37" i="48"/>
  <c r="K40" i="48" s="1"/>
  <c r="J37" i="48"/>
  <c r="J40" i="48" s="1"/>
  <c r="I30" i="48"/>
  <c r="H30" i="48"/>
  <c r="G30" i="48"/>
  <c r="F30" i="48"/>
  <c r="E30" i="48"/>
  <c r="D30" i="48"/>
  <c r="C30" i="48"/>
  <c r="B30" i="48"/>
  <c r="K29" i="48"/>
  <c r="J29" i="48"/>
  <c r="K28" i="48"/>
  <c r="J28" i="48"/>
  <c r="K27" i="48"/>
  <c r="K30" i="48" s="1"/>
  <c r="J27" i="48"/>
  <c r="J30" i="48" s="1"/>
  <c r="I21" i="48"/>
  <c r="H21" i="48"/>
  <c r="G21" i="48"/>
  <c r="F21" i="48"/>
  <c r="E21" i="48"/>
  <c r="D21" i="48"/>
  <c r="C21" i="48"/>
  <c r="B21" i="48"/>
  <c r="K20" i="48"/>
  <c r="J20" i="48"/>
  <c r="K19" i="48"/>
  <c r="C48" i="48" s="1"/>
  <c r="J19" i="48"/>
  <c r="B48" i="48" s="1"/>
  <c r="K18" i="48"/>
  <c r="K21" i="48" s="1"/>
  <c r="J18" i="48"/>
  <c r="J21" i="48" s="1"/>
  <c r="F218" i="47"/>
  <c r="E217" i="47"/>
  <c r="E216" i="47"/>
  <c r="E215" i="47"/>
  <c r="E214" i="47"/>
  <c r="F209" i="47"/>
  <c r="F207" i="47"/>
  <c r="F201" i="47"/>
  <c r="F211" i="47" s="1"/>
  <c r="F212" i="47" s="1"/>
  <c r="F195" i="47"/>
  <c r="J152" i="47"/>
  <c r="I152" i="47"/>
  <c r="H152" i="47"/>
  <c r="G152" i="47"/>
  <c r="F152" i="47"/>
  <c r="E152" i="47"/>
  <c r="D152" i="47"/>
  <c r="C152" i="47"/>
  <c r="J136" i="47"/>
  <c r="I136" i="47"/>
  <c r="H136" i="47"/>
  <c r="G136" i="47"/>
  <c r="F136" i="47"/>
  <c r="E136" i="47"/>
  <c r="D136" i="47"/>
  <c r="C136" i="47"/>
  <c r="J128" i="47"/>
  <c r="I128" i="47"/>
  <c r="H128" i="47"/>
  <c r="G128" i="47"/>
  <c r="F128" i="47"/>
  <c r="E128" i="47"/>
  <c r="D128" i="47"/>
  <c r="C128" i="47"/>
  <c r="J102" i="47"/>
  <c r="I102" i="47"/>
  <c r="H102" i="47"/>
  <c r="G102" i="47"/>
  <c r="F102" i="47"/>
  <c r="F78" i="47" s="1"/>
  <c r="E102" i="47"/>
  <c r="D102" i="47"/>
  <c r="C102" i="47"/>
  <c r="J86" i="47"/>
  <c r="J78" i="47" s="1"/>
  <c r="I86" i="47"/>
  <c r="H86" i="47"/>
  <c r="G86" i="47"/>
  <c r="F86" i="47"/>
  <c r="E86" i="47"/>
  <c r="D86" i="47"/>
  <c r="C86" i="47"/>
  <c r="I78" i="47"/>
  <c r="H78" i="47"/>
  <c r="G78" i="47"/>
  <c r="E78" i="47"/>
  <c r="D78" i="47"/>
  <c r="C78" i="47"/>
  <c r="J43" i="47"/>
  <c r="I43" i="47"/>
  <c r="H43" i="47"/>
  <c r="G43" i="47"/>
  <c r="F43" i="47"/>
  <c r="E43" i="47"/>
  <c r="D43" i="47"/>
  <c r="C43" i="47"/>
  <c r="J27" i="47"/>
  <c r="I27" i="47"/>
  <c r="H27" i="47"/>
  <c r="G27" i="47"/>
  <c r="F27" i="47"/>
  <c r="E27" i="47"/>
  <c r="D27" i="47"/>
  <c r="C27" i="47"/>
  <c r="J19" i="47"/>
  <c r="I19" i="47"/>
  <c r="H19" i="47"/>
  <c r="G19" i="47"/>
  <c r="F19" i="47"/>
  <c r="E19" i="47"/>
  <c r="D19" i="47"/>
  <c r="C19" i="47"/>
  <c r="D197" i="46"/>
  <c r="D195" i="46"/>
  <c r="D193" i="46"/>
  <c r="D191" i="46"/>
  <c r="D189" i="46"/>
  <c r="D187" i="46"/>
  <c r="D185" i="46"/>
  <c r="D180" i="46"/>
  <c r="D178" i="46"/>
  <c r="D176" i="46"/>
  <c r="D174" i="46"/>
  <c r="D172" i="46"/>
  <c r="J141" i="46"/>
  <c r="I141" i="46"/>
  <c r="H141" i="46"/>
  <c r="G141" i="46"/>
  <c r="F141" i="46"/>
  <c r="E141" i="46"/>
  <c r="D141" i="46"/>
  <c r="C141" i="46"/>
  <c r="L140" i="46"/>
  <c r="K140" i="46"/>
  <c r="L139" i="46"/>
  <c r="K139" i="46"/>
  <c r="L138" i="46"/>
  <c r="K138" i="46"/>
  <c r="L137" i="46"/>
  <c r="L141" i="46" s="1"/>
  <c r="K137" i="46"/>
  <c r="K141" i="46" s="1"/>
  <c r="J135" i="46"/>
  <c r="I135" i="46"/>
  <c r="H135" i="46"/>
  <c r="H107" i="46" s="1"/>
  <c r="G135" i="46"/>
  <c r="F135" i="46"/>
  <c r="E135" i="46"/>
  <c r="D135" i="46"/>
  <c r="D107" i="46" s="1"/>
  <c r="L107" i="46" s="1"/>
  <c r="C135" i="46"/>
  <c r="L134" i="46"/>
  <c r="K134" i="46"/>
  <c r="L133" i="46"/>
  <c r="K133" i="46"/>
  <c r="L132" i="46"/>
  <c r="K132" i="46"/>
  <c r="L131" i="46"/>
  <c r="K131" i="46"/>
  <c r="L130" i="46"/>
  <c r="K130" i="46"/>
  <c r="L129" i="46"/>
  <c r="K129" i="46"/>
  <c r="L128" i="46"/>
  <c r="K128" i="46"/>
  <c r="L127" i="46"/>
  <c r="K127" i="46"/>
  <c r="L126" i="46"/>
  <c r="K126" i="46"/>
  <c r="L125" i="46"/>
  <c r="K125" i="46"/>
  <c r="L124" i="46"/>
  <c r="K124" i="46"/>
  <c r="L123" i="46"/>
  <c r="K123" i="46"/>
  <c r="L122" i="46"/>
  <c r="K122" i="46"/>
  <c r="L121" i="46"/>
  <c r="L135" i="46" s="1"/>
  <c r="K121" i="46"/>
  <c r="K135" i="46" s="1"/>
  <c r="J119" i="46"/>
  <c r="I119" i="46"/>
  <c r="H119" i="46"/>
  <c r="G119" i="46"/>
  <c r="F119" i="46"/>
  <c r="E119" i="46"/>
  <c r="D119" i="46"/>
  <c r="C119" i="46"/>
  <c r="L118" i="46"/>
  <c r="K118" i="46"/>
  <c r="L117" i="46"/>
  <c r="K117" i="46"/>
  <c r="L116" i="46"/>
  <c r="K116" i="46"/>
  <c r="L115" i="46"/>
  <c r="K115" i="46"/>
  <c r="L114" i="46"/>
  <c r="K114" i="46"/>
  <c r="L113" i="46"/>
  <c r="K113" i="46"/>
  <c r="L112" i="46"/>
  <c r="K112" i="46"/>
  <c r="L111" i="46"/>
  <c r="K111" i="46"/>
  <c r="L110" i="46"/>
  <c r="K110" i="46"/>
  <c r="L109" i="46"/>
  <c r="K109" i="46"/>
  <c r="L108" i="46"/>
  <c r="L119" i="46" s="1"/>
  <c r="K108" i="46"/>
  <c r="K119" i="46" s="1"/>
  <c r="J107" i="46"/>
  <c r="I107" i="46"/>
  <c r="G107" i="46"/>
  <c r="F107" i="46"/>
  <c r="E107" i="46"/>
  <c r="C107" i="46"/>
  <c r="K107" i="46" s="1"/>
  <c r="L105" i="46"/>
  <c r="K105" i="46"/>
  <c r="J99" i="46"/>
  <c r="I99" i="46"/>
  <c r="H99" i="46"/>
  <c r="G99" i="46"/>
  <c r="F99" i="46"/>
  <c r="E99" i="46"/>
  <c r="D99" i="46"/>
  <c r="C99" i="46"/>
  <c r="L98" i="46"/>
  <c r="K98" i="46"/>
  <c r="L97" i="46"/>
  <c r="D203" i="46" s="1"/>
  <c r="K97" i="46"/>
  <c r="C203" i="46" s="1"/>
  <c r="L96" i="46"/>
  <c r="D202" i="46" s="1"/>
  <c r="K96" i="46"/>
  <c r="L95" i="46"/>
  <c r="D201" i="46" s="1"/>
  <c r="K95" i="46"/>
  <c r="C201" i="46" s="1"/>
  <c r="J93" i="46"/>
  <c r="I93" i="46"/>
  <c r="H93" i="46"/>
  <c r="H65" i="46" s="1"/>
  <c r="G93" i="46"/>
  <c r="G65" i="46" s="1"/>
  <c r="F93" i="46"/>
  <c r="E93" i="46"/>
  <c r="D93" i="46"/>
  <c r="D65" i="46" s="1"/>
  <c r="L65" i="46" s="1"/>
  <c r="C93" i="46"/>
  <c r="C65" i="46" s="1"/>
  <c r="K65" i="46" s="1"/>
  <c r="L92" i="46"/>
  <c r="K92" i="46"/>
  <c r="L91" i="46"/>
  <c r="K91" i="46"/>
  <c r="L90" i="46"/>
  <c r="K90" i="46"/>
  <c r="L89" i="46"/>
  <c r="K89" i="46"/>
  <c r="L88" i="46"/>
  <c r="K88" i="46"/>
  <c r="L87" i="46"/>
  <c r="K87" i="46"/>
  <c r="L86" i="46"/>
  <c r="K86" i="46"/>
  <c r="L85" i="46"/>
  <c r="K85" i="46"/>
  <c r="L84" i="46"/>
  <c r="K84" i="46"/>
  <c r="L83" i="46"/>
  <c r="K83" i="46"/>
  <c r="L82" i="46"/>
  <c r="K82" i="46"/>
  <c r="L81" i="46"/>
  <c r="K81" i="46"/>
  <c r="L80" i="46"/>
  <c r="K80" i="46"/>
  <c r="L79" i="46"/>
  <c r="L93" i="46" s="1"/>
  <c r="K79" i="46"/>
  <c r="K93" i="46" s="1"/>
  <c r="J77" i="46"/>
  <c r="I77" i="46"/>
  <c r="H77" i="46"/>
  <c r="G77" i="46"/>
  <c r="F77" i="46"/>
  <c r="E77" i="46"/>
  <c r="D77" i="46"/>
  <c r="C77" i="46"/>
  <c r="L76" i="46"/>
  <c r="K76" i="46"/>
  <c r="L75" i="46"/>
  <c r="K75" i="46"/>
  <c r="L74" i="46"/>
  <c r="K74" i="46"/>
  <c r="L73" i="46"/>
  <c r="K73" i="46"/>
  <c r="L72" i="46"/>
  <c r="K72" i="46"/>
  <c r="L71" i="46"/>
  <c r="K71" i="46"/>
  <c r="L70" i="46"/>
  <c r="K70" i="46"/>
  <c r="L69" i="46"/>
  <c r="K69" i="46"/>
  <c r="L68" i="46"/>
  <c r="K68" i="46"/>
  <c r="L67" i="46"/>
  <c r="K67" i="46"/>
  <c r="L66" i="46"/>
  <c r="L77" i="46" s="1"/>
  <c r="K66" i="46"/>
  <c r="K77" i="46" s="1"/>
  <c r="J65" i="46"/>
  <c r="I65" i="46"/>
  <c r="F65" i="46"/>
  <c r="E65" i="46"/>
  <c r="L63" i="46"/>
  <c r="K63" i="46"/>
  <c r="J51" i="46"/>
  <c r="I51" i="46"/>
  <c r="H51" i="46"/>
  <c r="G51" i="46"/>
  <c r="F51" i="46"/>
  <c r="E51" i="46"/>
  <c r="D51" i="46"/>
  <c r="C51" i="46"/>
  <c r="L50" i="46"/>
  <c r="D204" i="46" s="1"/>
  <c r="K50" i="46"/>
  <c r="C204" i="46" s="1"/>
  <c r="L49" i="46"/>
  <c r="L51" i="46" s="1"/>
  <c r="K49" i="46"/>
  <c r="C202" i="46" s="1"/>
  <c r="J47" i="46"/>
  <c r="I47" i="46"/>
  <c r="H47" i="46"/>
  <c r="H19" i="46" s="1"/>
  <c r="G47" i="46"/>
  <c r="G19" i="46" s="1"/>
  <c r="F47" i="46"/>
  <c r="E47" i="46"/>
  <c r="D47" i="46"/>
  <c r="D19" i="46" s="1"/>
  <c r="L19" i="46" s="1"/>
  <c r="C47" i="46"/>
  <c r="C19" i="46" s="1"/>
  <c r="K19" i="46" s="1"/>
  <c r="L46" i="46"/>
  <c r="K46" i="46"/>
  <c r="C197" i="46" s="1"/>
  <c r="E210" i="47" s="1"/>
  <c r="L45" i="46"/>
  <c r="D196" i="46" s="1"/>
  <c r="K45" i="46"/>
  <c r="C196" i="46" s="1"/>
  <c r="E209" i="47" s="1"/>
  <c r="L44" i="46"/>
  <c r="K44" i="46"/>
  <c r="C195" i="46" s="1"/>
  <c r="E208" i="47" s="1"/>
  <c r="L43" i="46"/>
  <c r="D194" i="46" s="1"/>
  <c r="K43" i="46"/>
  <c r="C194" i="46" s="1"/>
  <c r="E207" i="47" s="1"/>
  <c r="L42" i="46"/>
  <c r="K42" i="46"/>
  <c r="C193" i="46" s="1"/>
  <c r="E206" i="47" s="1"/>
  <c r="L41" i="46"/>
  <c r="D192" i="46" s="1"/>
  <c r="K41" i="46"/>
  <c r="C192" i="46" s="1"/>
  <c r="E205" i="47" s="1"/>
  <c r="L40" i="46"/>
  <c r="K40" i="46"/>
  <c r="C191" i="46" s="1"/>
  <c r="E204" i="47" s="1"/>
  <c r="L39" i="46"/>
  <c r="D190" i="46" s="1"/>
  <c r="K39" i="46"/>
  <c r="C190" i="46" s="1"/>
  <c r="E203" i="47" s="1"/>
  <c r="L38" i="46"/>
  <c r="K38" i="46"/>
  <c r="C189" i="46" s="1"/>
  <c r="E202" i="47" s="1"/>
  <c r="L37" i="46"/>
  <c r="D188" i="46" s="1"/>
  <c r="K37" i="46"/>
  <c r="C188" i="46" s="1"/>
  <c r="E201" i="47" s="1"/>
  <c r="L36" i="46"/>
  <c r="K36" i="46"/>
  <c r="C187" i="46" s="1"/>
  <c r="E200" i="47" s="1"/>
  <c r="L35" i="46"/>
  <c r="D186" i="46" s="1"/>
  <c r="K35" i="46"/>
  <c r="C186" i="46" s="1"/>
  <c r="E199" i="47" s="1"/>
  <c r="L34" i="46"/>
  <c r="K34" i="46"/>
  <c r="C185" i="46" s="1"/>
  <c r="E198" i="47" s="1"/>
  <c r="L33" i="46"/>
  <c r="L47" i="46" s="1"/>
  <c r="K33" i="46"/>
  <c r="K47" i="46" s="1"/>
  <c r="J31" i="46"/>
  <c r="I31" i="46"/>
  <c r="H31" i="46"/>
  <c r="G31" i="46"/>
  <c r="F31" i="46"/>
  <c r="E31" i="46"/>
  <c r="D31" i="46"/>
  <c r="C31" i="46"/>
  <c r="L30" i="46"/>
  <c r="D181" i="46" s="1"/>
  <c r="K30" i="46"/>
  <c r="C181" i="46" s="1"/>
  <c r="E194" i="47" s="1"/>
  <c r="L29" i="46"/>
  <c r="K29" i="46"/>
  <c r="C180" i="46" s="1"/>
  <c r="E193" i="47" s="1"/>
  <c r="L28" i="46"/>
  <c r="D179" i="46" s="1"/>
  <c r="K28" i="46"/>
  <c r="C179" i="46" s="1"/>
  <c r="E192" i="47" s="1"/>
  <c r="L27" i="46"/>
  <c r="K27" i="46"/>
  <c r="C178" i="46" s="1"/>
  <c r="E191" i="47" s="1"/>
  <c r="L26" i="46"/>
  <c r="D177" i="46" s="1"/>
  <c r="K26" i="46"/>
  <c r="C177" i="46" s="1"/>
  <c r="E190" i="47" s="1"/>
  <c r="L25" i="46"/>
  <c r="K25" i="46"/>
  <c r="C176" i="46" s="1"/>
  <c r="E189" i="47" s="1"/>
  <c r="L24" i="46"/>
  <c r="D175" i="46" s="1"/>
  <c r="K24" i="46"/>
  <c r="C175" i="46" s="1"/>
  <c r="E188" i="47" s="1"/>
  <c r="L23" i="46"/>
  <c r="K23" i="46"/>
  <c r="C174" i="46" s="1"/>
  <c r="E187" i="47" s="1"/>
  <c r="L22" i="46"/>
  <c r="D173" i="46" s="1"/>
  <c r="K22" i="46"/>
  <c r="C173" i="46" s="1"/>
  <c r="E186" i="47" s="1"/>
  <c r="L21" i="46"/>
  <c r="K21" i="46"/>
  <c r="C172" i="46" s="1"/>
  <c r="E185" i="47" s="1"/>
  <c r="L20" i="46"/>
  <c r="D171" i="46" s="1"/>
  <c r="D182" i="46" s="1"/>
  <c r="K20" i="46"/>
  <c r="C171" i="46" s="1"/>
  <c r="J19" i="46"/>
  <c r="I19" i="46"/>
  <c r="F19" i="46"/>
  <c r="E19" i="46"/>
  <c r="L17" i="46"/>
  <c r="D168" i="46" s="1"/>
  <c r="F181" i="47" s="1"/>
  <c r="K17" i="46"/>
  <c r="C168" i="46" s="1"/>
  <c r="E181" i="47" s="1"/>
  <c r="M48" i="49" l="1"/>
  <c r="M54" i="49"/>
  <c r="M56" i="49"/>
  <c r="M62" i="49"/>
  <c r="M64" i="49"/>
  <c r="M53" i="49"/>
  <c r="M55" i="49"/>
  <c r="M57" i="49"/>
  <c r="M59" i="49"/>
  <c r="M61" i="49"/>
  <c r="M63" i="49"/>
  <c r="M65" i="49"/>
  <c r="M67" i="49"/>
  <c r="N34" i="49"/>
  <c r="N54" i="49" s="1"/>
  <c r="N68" i="49" s="1"/>
  <c r="N36" i="49"/>
  <c r="N56" i="49" s="1"/>
  <c r="N38" i="49"/>
  <c r="N58" i="49" s="1"/>
  <c r="N40" i="49"/>
  <c r="N60" i="49" s="1"/>
  <c r="N42" i="49"/>
  <c r="N62" i="49" s="1"/>
  <c r="N44" i="49"/>
  <c r="N64" i="49" s="1"/>
  <c r="N46" i="49"/>
  <c r="N66" i="49" s="1"/>
  <c r="D75" i="49"/>
  <c r="D89" i="49" s="1"/>
  <c r="K48" i="49"/>
  <c r="K68" i="49"/>
  <c r="C74" i="49"/>
  <c r="C89" i="49" s="1"/>
  <c r="C205" i="46"/>
  <c r="D205" i="46"/>
  <c r="F219" i="47"/>
  <c r="E184" i="47"/>
  <c r="E195" i="47" s="1"/>
  <c r="C182" i="46"/>
  <c r="B47" i="48"/>
  <c r="B50" i="48" s="1"/>
  <c r="K31" i="46"/>
  <c r="K51" i="46"/>
  <c r="K99" i="46"/>
  <c r="C184" i="46"/>
  <c r="C47" i="48"/>
  <c r="C50" i="48" s="1"/>
  <c r="L31" i="46"/>
  <c r="L99" i="46"/>
  <c r="D184" i="46"/>
  <c r="D198" i="46" s="1"/>
  <c r="D199" i="46" s="1"/>
  <c r="B7" i="45"/>
  <c r="D43" i="44"/>
  <c r="C43" i="44"/>
  <c r="E42" i="44"/>
  <c r="E41" i="44"/>
  <c r="E40" i="44"/>
  <c r="E39" i="44"/>
  <c r="E38" i="44"/>
  <c r="E37" i="44"/>
  <c r="E36" i="44"/>
  <c r="E35" i="44"/>
  <c r="E34" i="44"/>
  <c r="E33" i="44"/>
  <c r="E32" i="44"/>
  <c r="E31" i="44"/>
  <c r="E30" i="44"/>
  <c r="E29" i="44"/>
  <c r="E43" i="44" s="1"/>
  <c r="E28" i="44"/>
  <c r="E27" i="44"/>
  <c r="E26" i="44"/>
  <c r="D24" i="44"/>
  <c r="C24" i="44"/>
  <c r="E23" i="44"/>
  <c r="E22" i="44"/>
  <c r="E21" i="44"/>
  <c r="E20" i="44"/>
  <c r="E19" i="44"/>
  <c r="E18" i="44"/>
  <c r="E17" i="44"/>
  <c r="E16" i="44"/>
  <c r="E15" i="44"/>
  <c r="E14" i="44"/>
  <c r="E13" i="44"/>
  <c r="E24" i="44" s="1"/>
  <c r="E12" i="44"/>
  <c r="E25" i="44" s="1"/>
  <c r="D10" i="44"/>
  <c r="D44" i="44" s="1"/>
  <c r="C10" i="44"/>
  <c r="C44" i="44" s="1"/>
  <c r="E9" i="44"/>
  <c r="E10" i="44" s="1"/>
  <c r="E44" i="44" s="1"/>
  <c r="E8" i="44"/>
  <c r="C8" i="44"/>
  <c r="C12" i="44" s="1"/>
  <c r="C25" i="44" s="1"/>
  <c r="E6" i="44"/>
  <c r="D6" i="44"/>
  <c r="C6" i="44"/>
  <c r="E5" i="44"/>
  <c r="J68" i="43"/>
  <c r="I68" i="43"/>
  <c r="H68" i="43"/>
  <c r="G68" i="43"/>
  <c r="F68" i="43"/>
  <c r="E68" i="43"/>
  <c r="D68" i="43"/>
  <c r="C68" i="43"/>
  <c r="L67" i="43"/>
  <c r="K67" i="43"/>
  <c r="L66" i="43"/>
  <c r="N66" i="43" s="1"/>
  <c r="K66" i="43"/>
  <c r="L65" i="43"/>
  <c r="K65" i="43"/>
  <c r="L64" i="43"/>
  <c r="K64" i="43"/>
  <c r="L63" i="43"/>
  <c r="K63" i="43"/>
  <c r="L62" i="43"/>
  <c r="N62" i="43" s="1"/>
  <c r="K62" i="43"/>
  <c r="L61" i="43"/>
  <c r="K61" i="43"/>
  <c r="L60" i="43"/>
  <c r="N60" i="43" s="1"/>
  <c r="K60" i="43"/>
  <c r="L59" i="43"/>
  <c r="K59" i="43"/>
  <c r="L58" i="43"/>
  <c r="N58" i="43" s="1"/>
  <c r="K58" i="43"/>
  <c r="L57" i="43"/>
  <c r="K57" i="43"/>
  <c r="L56" i="43"/>
  <c r="K56" i="43"/>
  <c r="L55" i="43"/>
  <c r="K55" i="43"/>
  <c r="L54" i="43"/>
  <c r="N54" i="43" s="1"/>
  <c r="K54" i="43"/>
  <c r="L53" i="43"/>
  <c r="K53" i="43"/>
  <c r="K68" i="43" s="1"/>
  <c r="J48" i="43"/>
  <c r="I48" i="43"/>
  <c r="H48" i="43"/>
  <c r="G48" i="43"/>
  <c r="F48" i="43"/>
  <c r="E48" i="43"/>
  <c r="D48" i="43"/>
  <c r="C48" i="43"/>
  <c r="M47" i="43"/>
  <c r="M67" i="43" s="1"/>
  <c r="L47" i="43"/>
  <c r="N47" i="43" s="1"/>
  <c r="K47" i="43"/>
  <c r="L46" i="43"/>
  <c r="N46" i="43" s="1"/>
  <c r="K46" i="43"/>
  <c r="M45" i="43"/>
  <c r="M65" i="43" s="1"/>
  <c r="L45" i="43"/>
  <c r="N45" i="43" s="1"/>
  <c r="K45" i="43"/>
  <c r="L44" i="43"/>
  <c r="N44" i="43" s="1"/>
  <c r="K44" i="43"/>
  <c r="M43" i="43"/>
  <c r="M63" i="43" s="1"/>
  <c r="L43" i="43"/>
  <c r="N43" i="43" s="1"/>
  <c r="K43" i="43"/>
  <c r="L42" i="43"/>
  <c r="N42" i="43" s="1"/>
  <c r="K42" i="43"/>
  <c r="M41" i="43"/>
  <c r="M61" i="43" s="1"/>
  <c r="L41" i="43"/>
  <c r="N41" i="43" s="1"/>
  <c r="K41" i="43"/>
  <c r="L40" i="43"/>
  <c r="N40" i="43" s="1"/>
  <c r="K40" i="43"/>
  <c r="M39" i="43"/>
  <c r="M59" i="43" s="1"/>
  <c r="L39" i="43"/>
  <c r="N39" i="43" s="1"/>
  <c r="K39" i="43"/>
  <c r="L38" i="43"/>
  <c r="N38" i="43" s="1"/>
  <c r="K38" i="43"/>
  <c r="M37" i="43"/>
  <c r="M57" i="43" s="1"/>
  <c r="L37" i="43"/>
  <c r="N37" i="43" s="1"/>
  <c r="K37" i="43"/>
  <c r="L36" i="43"/>
  <c r="N36" i="43" s="1"/>
  <c r="K36" i="43"/>
  <c r="M35" i="43"/>
  <c r="M55" i="43" s="1"/>
  <c r="L35" i="43"/>
  <c r="N35" i="43" s="1"/>
  <c r="K35" i="43"/>
  <c r="L34" i="43"/>
  <c r="N34" i="43" s="1"/>
  <c r="K34" i="43"/>
  <c r="M33" i="43"/>
  <c r="L33" i="43"/>
  <c r="N33" i="43" s="1"/>
  <c r="N48" i="43" s="1"/>
  <c r="K33" i="43"/>
  <c r="K48" i="43" s="1"/>
  <c r="J28" i="43"/>
  <c r="I28" i="43"/>
  <c r="H28" i="43"/>
  <c r="G28" i="43"/>
  <c r="F28" i="43"/>
  <c r="E28" i="43"/>
  <c r="D28" i="43"/>
  <c r="C28" i="43"/>
  <c r="L27" i="43"/>
  <c r="D88" i="43" s="1"/>
  <c r="K27" i="43"/>
  <c r="C88" i="43" s="1"/>
  <c r="L26" i="43"/>
  <c r="D87" i="43" s="1"/>
  <c r="K26" i="43"/>
  <c r="C87" i="43" s="1"/>
  <c r="L25" i="43"/>
  <c r="D86" i="43" s="1"/>
  <c r="K25" i="43"/>
  <c r="C86" i="43" s="1"/>
  <c r="L24" i="43"/>
  <c r="D85" i="43" s="1"/>
  <c r="K24" i="43"/>
  <c r="M44" i="43" s="1"/>
  <c r="M64" i="43" s="1"/>
  <c r="L23" i="43"/>
  <c r="D84" i="43" s="1"/>
  <c r="K23" i="43"/>
  <c r="C84" i="43" s="1"/>
  <c r="L22" i="43"/>
  <c r="D83" i="43" s="1"/>
  <c r="K22" i="43"/>
  <c r="C83" i="43" s="1"/>
  <c r="L21" i="43"/>
  <c r="D82" i="43" s="1"/>
  <c r="K21" i="43"/>
  <c r="C82" i="43" s="1"/>
  <c r="L20" i="43"/>
  <c r="D81" i="43" s="1"/>
  <c r="K20" i="43"/>
  <c r="M40" i="43" s="1"/>
  <c r="M60" i="43" s="1"/>
  <c r="L19" i="43"/>
  <c r="D80" i="43" s="1"/>
  <c r="K19" i="43"/>
  <c r="C80" i="43" s="1"/>
  <c r="L18" i="43"/>
  <c r="D79" i="43" s="1"/>
  <c r="K18" i="43"/>
  <c r="C79" i="43" s="1"/>
  <c r="L17" i="43"/>
  <c r="D78" i="43" s="1"/>
  <c r="K17" i="43"/>
  <c r="C78" i="43" s="1"/>
  <c r="L16" i="43"/>
  <c r="D77" i="43" s="1"/>
  <c r="K16" i="43"/>
  <c r="M36" i="43" s="1"/>
  <c r="M56" i="43" s="1"/>
  <c r="L15" i="43"/>
  <c r="D76" i="43" s="1"/>
  <c r="K15" i="43"/>
  <c r="C76" i="43" s="1"/>
  <c r="L14" i="43"/>
  <c r="D75" i="43" s="1"/>
  <c r="K14" i="43"/>
  <c r="C75" i="43" s="1"/>
  <c r="L13" i="43"/>
  <c r="L28" i="43" s="1"/>
  <c r="K13" i="43"/>
  <c r="C74" i="43" s="1"/>
  <c r="I40" i="42"/>
  <c r="H40" i="42"/>
  <c r="G40" i="42"/>
  <c r="F40" i="42"/>
  <c r="E40" i="42"/>
  <c r="D40" i="42"/>
  <c r="C40" i="42"/>
  <c r="B40" i="42"/>
  <c r="K39" i="42"/>
  <c r="C49" i="42" s="1"/>
  <c r="J39" i="42"/>
  <c r="B49" i="42" s="1"/>
  <c r="K38" i="42"/>
  <c r="J38" i="42"/>
  <c r="K37" i="42"/>
  <c r="K40" i="42" s="1"/>
  <c r="J37" i="42"/>
  <c r="J40" i="42" s="1"/>
  <c r="I30" i="42"/>
  <c r="H30" i="42"/>
  <c r="G30" i="42"/>
  <c r="F30" i="42"/>
  <c r="E30" i="42"/>
  <c r="D30" i="42"/>
  <c r="C30" i="42"/>
  <c r="B30" i="42"/>
  <c r="K29" i="42"/>
  <c r="J29" i="42"/>
  <c r="K28" i="42"/>
  <c r="J28" i="42"/>
  <c r="K27" i="42"/>
  <c r="K30" i="42" s="1"/>
  <c r="J27" i="42"/>
  <c r="J30" i="42" s="1"/>
  <c r="I21" i="42"/>
  <c r="H21" i="42"/>
  <c r="G21" i="42"/>
  <c r="F21" i="42"/>
  <c r="E21" i="42"/>
  <c r="D21" i="42"/>
  <c r="C21" i="42"/>
  <c r="B21" i="42"/>
  <c r="K20" i="42"/>
  <c r="J20" i="42"/>
  <c r="K19" i="42"/>
  <c r="C48" i="42" s="1"/>
  <c r="J19" i="42"/>
  <c r="B48" i="42" s="1"/>
  <c r="K18" i="42"/>
  <c r="K21" i="42" s="1"/>
  <c r="J18" i="42"/>
  <c r="J21" i="42" s="1"/>
  <c r="F218" i="41"/>
  <c r="E217" i="41"/>
  <c r="E216" i="41"/>
  <c r="E215" i="41"/>
  <c r="E214" i="41"/>
  <c r="F209" i="41"/>
  <c r="F207" i="41"/>
  <c r="F201" i="41"/>
  <c r="F211" i="41" s="1"/>
  <c r="F212" i="41" s="1"/>
  <c r="F195" i="41"/>
  <c r="J152" i="41"/>
  <c r="I152" i="41"/>
  <c r="H152" i="41"/>
  <c r="G152" i="41"/>
  <c r="F152" i="41"/>
  <c r="E152" i="41"/>
  <c r="D152" i="41"/>
  <c r="C152" i="41"/>
  <c r="J136" i="41"/>
  <c r="I136" i="41"/>
  <c r="H136" i="41"/>
  <c r="G136" i="41"/>
  <c r="F136" i="41"/>
  <c r="E136" i="41"/>
  <c r="D136" i="41"/>
  <c r="C136" i="41"/>
  <c r="J128" i="41"/>
  <c r="I128" i="41"/>
  <c r="H128" i="41"/>
  <c r="G128" i="41"/>
  <c r="F128" i="41"/>
  <c r="E128" i="41"/>
  <c r="D128" i="41"/>
  <c r="C128" i="41"/>
  <c r="J102" i="41"/>
  <c r="I102" i="41"/>
  <c r="H102" i="41"/>
  <c r="G102" i="41"/>
  <c r="F102" i="41"/>
  <c r="E102" i="41"/>
  <c r="D102" i="41"/>
  <c r="C102" i="41"/>
  <c r="J86" i="41"/>
  <c r="I86" i="41"/>
  <c r="H86" i="41"/>
  <c r="G86" i="41"/>
  <c r="F86" i="41"/>
  <c r="E86" i="41"/>
  <c r="D86" i="41"/>
  <c r="C86" i="41"/>
  <c r="J78" i="41"/>
  <c r="I78" i="41"/>
  <c r="H78" i="41"/>
  <c r="G78" i="41"/>
  <c r="F78" i="41"/>
  <c r="E78" i="41"/>
  <c r="D78" i="41"/>
  <c r="C78" i="41"/>
  <c r="J43" i="41"/>
  <c r="I43" i="41"/>
  <c r="H43" i="41"/>
  <c r="G43" i="41"/>
  <c r="F43" i="41"/>
  <c r="E43" i="41"/>
  <c r="D43" i="41"/>
  <c r="C43" i="41"/>
  <c r="J27" i="41"/>
  <c r="I27" i="41"/>
  <c r="H27" i="41"/>
  <c r="G27" i="41"/>
  <c r="F27" i="41"/>
  <c r="E27" i="41"/>
  <c r="D27" i="41"/>
  <c r="C27" i="41"/>
  <c r="J19" i="41"/>
  <c r="I19" i="41"/>
  <c r="H19" i="41"/>
  <c r="G19" i="41"/>
  <c r="F19" i="41"/>
  <c r="E19" i="41"/>
  <c r="D19" i="41"/>
  <c r="C19" i="41"/>
  <c r="C201" i="40"/>
  <c r="C196" i="40"/>
  <c r="E209" i="41" s="1"/>
  <c r="C194" i="40"/>
  <c r="E207" i="41" s="1"/>
  <c r="C192" i="40"/>
  <c r="E205" i="41" s="1"/>
  <c r="C190" i="40"/>
  <c r="E203" i="41" s="1"/>
  <c r="C188" i="40"/>
  <c r="E201" i="41" s="1"/>
  <c r="C186" i="40"/>
  <c r="E199" i="41" s="1"/>
  <c r="C184" i="40"/>
  <c r="E197" i="41" s="1"/>
  <c r="C181" i="40"/>
  <c r="E194" i="41" s="1"/>
  <c r="C179" i="40"/>
  <c r="E192" i="41" s="1"/>
  <c r="C177" i="40"/>
  <c r="E190" i="41" s="1"/>
  <c r="C175" i="40"/>
  <c r="E188" i="41" s="1"/>
  <c r="C173" i="40"/>
  <c r="E186" i="41" s="1"/>
  <c r="C171" i="40"/>
  <c r="J141" i="40"/>
  <c r="I141" i="40"/>
  <c r="H141" i="40"/>
  <c r="G141" i="40"/>
  <c r="F141" i="40"/>
  <c r="E141" i="40"/>
  <c r="D141" i="40"/>
  <c r="C141" i="40"/>
  <c r="L140" i="40"/>
  <c r="K140" i="40"/>
  <c r="L139" i="40"/>
  <c r="K139" i="40"/>
  <c r="L138" i="40"/>
  <c r="K138" i="40"/>
  <c r="L137" i="40"/>
  <c r="L141" i="40" s="1"/>
  <c r="K137" i="40"/>
  <c r="K141" i="40" s="1"/>
  <c r="J135" i="40"/>
  <c r="J107" i="40" s="1"/>
  <c r="I135" i="40"/>
  <c r="I107" i="40" s="1"/>
  <c r="H135" i="40"/>
  <c r="G135" i="40"/>
  <c r="F135" i="40"/>
  <c r="F107" i="40" s="1"/>
  <c r="E135" i="40"/>
  <c r="E107" i="40" s="1"/>
  <c r="D135" i="40"/>
  <c r="C135" i="40"/>
  <c r="L134" i="40"/>
  <c r="K134" i="40"/>
  <c r="L133" i="40"/>
  <c r="K133" i="40"/>
  <c r="L132" i="40"/>
  <c r="K132" i="40"/>
  <c r="L131" i="40"/>
  <c r="K131" i="40"/>
  <c r="L130" i="40"/>
  <c r="K130" i="40"/>
  <c r="L129" i="40"/>
  <c r="K129" i="40"/>
  <c r="L128" i="40"/>
  <c r="K128" i="40"/>
  <c r="L127" i="40"/>
  <c r="K127" i="40"/>
  <c r="L126" i="40"/>
  <c r="K126" i="40"/>
  <c r="L125" i="40"/>
  <c r="K125" i="40"/>
  <c r="L124" i="40"/>
  <c r="K124" i="40"/>
  <c r="L123" i="40"/>
  <c r="K123" i="40"/>
  <c r="L122" i="40"/>
  <c r="K122" i="40"/>
  <c r="L121" i="40"/>
  <c r="L135" i="40" s="1"/>
  <c r="K121" i="40"/>
  <c r="J119" i="40"/>
  <c r="I119" i="40"/>
  <c r="H119" i="40"/>
  <c r="G119" i="40"/>
  <c r="G107" i="40" s="1"/>
  <c r="F119" i="40"/>
  <c r="E119" i="40"/>
  <c r="D119" i="40"/>
  <c r="C119" i="40"/>
  <c r="C107" i="40" s="1"/>
  <c r="K107" i="40" s="1"/>
  <c r="L118" i="40"/>
  <c r="K118" i="40"/>
  <c r="L117" i="40"/>
  <c r="K117" i="40"/>
  <c r="L116" i="40"/>
  <c r="K116" i="40"/>
  <c r="L115" i="40"/>
  <c r="K115" i="40"/>
  <c r="L114" i="40"/>
  <c r="K114" i="40"/>
  <c r="L113" i="40"/>
  <c r="K113" i="40"/>
  <c r="L112" i="40"/>
  <c r="K112" i="40"/>
  <c r="L111" i="40"/>
  <c r="K111" i="40"/>
  <c r="L110" i="40"/>
  <c r="K110" i="40"/>
  <c r="L109" i="40"/>
  <c r="L119" i="40" s="1"/>
  <c r="K109" i="40"/>
  <c r="K119" i="40" s="1"/>
  <c r="L108" i="40"/>
  <c r="K108" i="40"/>
  <c r="H107" i="40"/>
  <c r="D107" i="40"/>
  <c r="L105" i="40"/>
  <c r="K105" i="40"/>
  <c r="J99" i="40"/>
  <c r="I99" i="40"/>
  <c r="H99" i="40"/>
  <c r="G99" i="40"/>
  <c r="F99" i="40"/>
  <c r="E99" i="40"/>
  <c r="D99" i="40"/>
  <c r="C99" i="40"/>
  <c r="L98" i="40"/>
  <c r="K98" i="40"/>
  <c r="L97" i="40"/>
  <c r="D203" i="40" s="1"/>
  <c r="K97" i="40"/>
  <c r="L96" i="40"/>
  <c r="K96" i="40"/>
  <c r="L95" i="40"/>
  <c r="D201" i="40" s="1"/>
  <c r="K95" i="40"/>
  <c r="K99" i="40" s="1"/>
  <c r="J93" i="40"/>
  <c r="J65" i="40" s="1"/>
  <c r="I93" i="40"/>
  <c r="I65" i="40" s="1"/>
  <c r="H93" i="40"/>
  <c r="G93" i="40"/>
  <c r="F93" i="40"/>
  <c r="F65" i="40" s="1"/>
  <c r="E93" i="40"/>
  <c r="E65" i="40" s="1"/>
  <c r="D93" i="40"/>
  <c r="C93" i="40"/>
  <c r="L92" i="40"/>
  <c r="K92" i="40"/>
  <c r="L91" i="40"/>
  <c r="K91" i="40"/>
  <c r="L90" i="40"/>
  <c r="K90" i="40"/>
  <c r="L89" i="40"/>
  <c r="K89" i="40"/>
  <c r="L88" i="40"/>
  <c r="K88" i="40"/>
  <c r="L87" i="40"/>
  <c r="K87" i="40"/>
  <c r="L86" i="40"/>
  <c r="K86" i="40"/>
  <c r="L85" i="40"/>
  <c r="K85" i="40"/>
  <c r="L84" i="40"/>
  <c r="K84" i="40"/>
  <c r="L83" i="40"/>
  <c r="K83" i="40"/>
  <c r="L82" i="40"/>
  <c r="K82" i="40"/>
  <c r="L81" i="40"/>
  <c r="K81" i="40"/>
  <c r="L80" i="40"/>
  <c r="K80" i="40"/>
  <c r="L79" i="40"/>
  <c r="L93" i="40" s="1"/>
  <c r="K79" i="40"/>
  <c r="J77" i="40"/>
  <c r="I77" i="40"/>
  <c r="H77" i="40"/>
  <c r="G77" i="40"/>
  <c r="F77" i="40"/>
  <c r="E77" i="40"/>
  <c r="D77" i="40"/>
  <c r="C77" i="40"/>
  <c r="C65" i="40" s="1"/>
  <c r="K65" i="40" s="1"/>
  <c r="L76" i="40"/>
  <c r="K76" i="40"/>
  <c r="L75" i="40"/>
  <c r="K75" i="40"/>
  <c r="L74" i="40"/>
  <c r="K74" i="40"/>
  <c r="L73" i="40"/>
  <c r="K73" i="40"/>
  <c r="L72" i="40"/>
  <c r="K72" i="40"/>
  <c r="L71" i="40"/>
  <c r="K71" i="40"/>
  <c r="L70" i="40"/>
  <c r="K70" i="40"/>
  <c r="L69" i="40"/>
  <c r="K69" i="40"/>
  <c r="L68" i="40"/>
  <c r="K68" i="40"/>
  <c r="L67" i="40"/>
  <c r="L77" i="40" s="1"/>
  <c r="K67" i="40"/>
  <c r="K77" i="40" s="1"/>
  <c r="L66" i="40"/>
  <c r="K66" i="40"/>
  <c r="H65" i="40"/>
  <c r="G65" i="40"/>
  <c r="D65" i="40"/>
  <c r="L65" i="40" s="1"/>
  <c r="L63" i="40"/>
  <c r="K63" i="40"/>
  <c r="J51" i="40"/>
  <c r="I51" i="40"/>
  <c r="H51" i="40"/>
  <c r="G51" i="40"/>
  <c r="F51" i="40"/>
  <c r="E51" i="40"/>
  <c r="D51" i="40"/>
  <c r="C51" i="40"/>
  <c r="L50" i="40"/>
  <c r="D204" i="40" s="1"/>
  <c r="K50" i="40"/>
  <c r="C204" i="40" s="1"/>
  <c r="L49" i="40"/>
  <c r="D202" i="40" s="1"/>
  <c r="K49" i="40"/>
  <c r="C202" i="40" s="1"/>
  <c r="J47" i="40"/>
  <c r="J19" i="40" s="1"/>
  <c r="I47" i="40"/>
  <c r="I19" i="40" s="1"/>
  <c r="H47" i="40"/>
  <c r="G47" i="40"/>
  <c r="F47" i="40"/>
  <c r="F19" i="40" s="1"/>
  <c r="E47" i="40"/>
  <c r="E19" i="40" s="1"/>
  <c r="D47" i="40"/>
  <c r="C47" i="40"/>
  <c r="L46" i="40"/>
  <c r="D197" i="40" s="1"/>
  <c r="K46" i="40"/>
  <c r="L45" i="40"/>
  <c r="D196" i="40" s="1"/>
  <c r="K45" i="40"/>
  <c r="L44" i="40"/>
  <c r="D195" i="40" s="1"/>
  <c r="K44" i="40"/>
  <c r="L43" i="40"/>
  <c r="D194" i="40" s="1"/>
  <c r="K43" i="40"/>
  <c r="L42" i="40"/>
  <c r="D193" i="40" s="1"/>
  <c r="K42" i="40"/>
  <c r="L41" i="40"/>
  <c r="D192" i="40" s="1"/>
  <c r="K41" i="40"/>
  <c r="L40" i="40"/>
  <c r="D191" i="40" s="1"/>
  <c r="K40" i="40"/>
  <c r="L39" i="40"/>
  <c r="D190" i="40" s="1"/>
  <c r="K39" i="40"/>
  <c r="L38" i="40"/>
  <c r="D189" i="40" s="1"/>
  <c r="K38" i="40"/>
  <c r="L37" i="40"/>
  <c r="D188" i="40" s="1"/>
  <c r="K37" i="40"/>
  <c r="L36" i="40"/>
  <c r="D187" i="40" s="1"/>
  <c r="K36" i="40"/>
  <c r="L35" i="40"/>
  <c r="D186" i="40" s="1"/>
  <c r="K35" i="40"/>
  <c r="L34" i="40"/>
  <c r="D185" i="40" s="1"/>
  <c r="K34" i="40"/>
  <c r="L33" i="40"/>
  <c r="D184" i="40" s="1"/>
  <c r="D198" i="40" s="1"/>
  <c r="D199" i="40" s="1"/>
  <c r="K33" i="40"/>
  <c r="J31" i="40"/>
  <c r="I31" i="40"/>
  <c r="H31" i="40"/>
  <c r="G31" i="40"/>
  <c r="F31" i="40"/>
  <c r="E31" i="40"/>
  <c r="D31" i="40"/>
  <c r="C31" i="40"/>
  <c r="L30" i="40"/>
  <c r="D181" i="40" s="1"/>
  <c r="K30" i="40"/>
  <c r="L29" i="40"/>
  <c r="D180" i="40" s="1"/>
  <c r="K29" i="40"/>
  <c r="L28" i="40"/>
  <c r="D179" i="40" s="1"/>
  <c r="K28" i="40"/>
  <c r="L27" i="40"/>
  <c r="D178" i="40" s="1"/>
  <c r="K27" i="40"/>
  <c r="L26" i="40"/>
  <c r="D177" i="40" s="1"/>
  <c r="K26" i="40"/>
  <c r="L25" i="40"/>
  <c r="D176" i="40" s="1"/>
  <c r="K25" i="40"/>
  <c r="L24" i="40"/>
  <c r="D175" i="40" s="1"/>
  <c r="K24" i="40"/>
  <c r="L23" i="40"/>
  <c r="D174" i="40" s="1"/>
  <c r="K23" i="40"/>
  <c r="L22" i="40"/>
  <c r="D173" i="40" s="1"/>
  <c r="K22" i="40"/>
  <c r="L21" i="40"/>
  <c r="D172" i="40" s="1"/>
  <c r="K21" i="40"/>
  <c r="L20" i="40"/>
  <c r="D171" i="40" s="1"/>
  <c r="D182" i="40" s="1"/>
  <c r="K20" i="40"/>
  <c r="H19" i="40"/>
  <c r="G19" i="40"/>
  <c r="D19" i="40"/>
  <c r="L19" i="40" s="1"/>
  <c r="C19" i="40"/>
  <c r="K19" i="40" s="1"/>
  <c r="L17" i="40"/>
  <c r="D168" i="40" s="1"/>
  <c r="F181" i="41" s="1"/>
  <c r="K17" i="40"/>
  <c r="C168" i="40" s="1"/>
  <c r="E181" i="41" s="1"/>
  <c r="M68" i="49" l="1"/>
  <c r="N48" i="49"/>
  <c r="C198" i="46"/>
  <c r="C199" i="46" s="1"/>
  <c r="C206" i="46" s="1"/>
  <c r="E197" i="47"/>
  <c r="E211" i="47" s="1"/>
  <c r="E212" i="47" s="1"/>
  <c r="E219" i="47" s="1"/>
  <c r="D206" i="46"/>
  <c r="N56" i="43"/>
  <c r="N64" i="43"/>
  <c r="N53" i="43"/>
  <c r="N55" i="43"/>
  <c r="N57" i="43"/>
  <c r="N59" i="43"/>
  <c r="N61" i="43"/>
  <c r="N63" i="43"/>
  <c r="N65" i="43"/>
  <c r="N67" i="43"/>
  <c r="L68" i="43"/>
  <c r="K28" i="43"/>
  <c r="M34" i="43"/>
  <c r="M54" i="43" s="1"/>
  <c r="M38" i="43"/>
  <c r="M58" i="43" s="1"/>
  <c r="M46" i="43"/>
  <c r="M66" i="43" s="1"/>
  <c r="M53" i="43"/>
  <c r="M68" i="43" s="1"/>
  <c r="C77" i="43"/>
  <c r="C89" i="43" s="1"/>
  <c r="C81" i="43"/>
  <c r="C85" i="43"/>
  <c r="L48" i="43"/>
  <c r="D74" i="43"/>
  <c r="D89" i="43" s="1"/>
  <c r="M42" i="43"/>
  <c r="M62" i="43" s="1"/>
  <c r="C185" i="40"/>
  <c r="E198" i="41" s="1"/>
  <c r="E211" i="41" s="1"/>
  <c r="E212" i="41" s="1"/>
  <c r="E219" i="41" s="1"/>
  <c r="C187" i="40"/>
  <c r="E200" i="41" s="1"/>
  <c r="C189" i="40"/>
  <c r="E202" i="41" s="1"/>
  <c r="C191" i="40"/>
  <c r="E204" i="41" s="1"/>
  <c r="C193" i="40"/>
  <c r="E206" i="41" s="1"/>
  <c r="C195" i="40"/>
  <c r="E208" i="41" s="1"/>
  <c r="C197" i="40"/>
  <c r="E210" i="41" s="1"/>
  <c r="K135" i="40"/>
  <c r="C172" i="40"/>
  <c r="E185" i="41" s="1"/>
  <c r="C174" i="40"/>
  <c r="E187" i="41" s="1"/>
  <c r="C176" i="40"/>
  <c r="E189" i="41" s="1"/>
  <c r="C178" i="40"/>
  <c r="E191" i="41" s="1"/>
  <c r="C180" i="40"/>
  <c r="E193" i="41" s="1"/>
  <c r="K31" i="40"/>
  <c r="K93" i="40"/>
  <c r="C203" i="40"/>
  <c r="C205" i="40" s="1"/>
  <c r="L107" i="40"/>
  <c r="E184" i="41"/>
  <c r="E195" i="41" s="1"/>
  <c r="F219" i="41"/>
  <c r="K47" i="40"/>
  <c r="K51" i="40"/>
  <c r="D205" i="40"/>
  <c r="D206" i="40" s="1"/>
  <c r="L31" i="40"/>
  <c r="L51" i="40"/>
  <c r="L47" i="40"/>
  <c r="B47" i="42"/>
  <c r="B50" i="42" s="1"/>
  <c r="C47" i="42"/>
  <c r="C50" i="42" s="1"/>
  <c r="L99" i="40"/>
  <c r="D43" i="39"/>
  <c r="C43" i="39"/>
  <c r="E42" i="39"/>
  <c r="E41" i="39"/>
  <c r="E40" i="39"/>
  <c r="E39" i="39"/>
  <c r="E38" i="39"/>
  <c r="E37" i="39"/>
  <c r="E36" i="39"/>
  <c r="E35" i="39"/>
  <c r="E34" i="39"/>
  <c r="E33" i="39"/>
  <c r="E32" i="39"/>
  <c r="E31" i="39"/>
  <c r="E30" i="39"/>
  <c r="E29" i="39"/>
  <c r="E43" i="39" s="1"/>
  <c r="E28" i="39"/>
  <c r="E27" i="39"/>
  <c r="E26" i="39"/>
  <c r="D24" i="39"/>
  <c r="C24" i="39"/>
  <c r="E23" i="39"/>
  <c r="E22" i="39"/>
  <c r="E21" i="39"/>
  <c r="E20" i="39"/>
  <c r="E19" i="39"/>
  <c r="E18" i="39"/>
  <c r="E17" i="39"/>
  <c r="E16" i="39"/>
  <c r="E15" i="39"/>
  <c r="E14" i="39"/>
  <c r="E13" i="39"/>
  <c r="E24" i="39" s="1"/>
  <c r="D10" i="39"/>
  <c r="C10" i="39"/>
  <c r="C44" i="39" s="1"/>
  <c r="E9" i="39"/>
  <c r="E10" i="39" s="1"/>
  <c r="E8" i="39"/>
  <c r="E12" i="39" s="1"/>
  <c r="E25" i="39" s="1"/>
  <c r="C8" i="39"/>
  <c r="C12" i="39" s="1"/>
  <c r="C25" i="39" s="1"/>
  <c r="D6" i="39"/>
  <c r="C6" i="39"/>
  <c r="E5" i="39"/>
  <c r="E6" i="39" s="1"/>
  <c r="J68" i="38"/>
  <c r="I68" i="38"/>
  <c r="H68" i="38"/>
  <c r="G68" i="38"/>
  <c r="F68" i="38"/>
  <c r="E68" i="38"/>
  <c r="D68" i="38"/>
  <c r="C68" i="38"/>
  <c r="L67" i="38"/>
  <c r="K67" i="38"/>
  <c r="L66" i="38"/>
  <c r="N66" i="38" s="1"/>
  <c r="K66" i="38"/>
  <c r="L65" i="38"/>
  <c r="K65" i="38"/>
  <c r="L64" i="38"/>
  <c r="K64" i="38"/>
  <c r="L63" i="38"/>
  <c r="N63" i="38" s="1"/>
  <c r="K63" i="38"/>
  <c r="L62" i="38"/>
  <c r="K62" i="38"/>
  <c r="L61" i="38"/>
  <c r="N61" i="38" s="1"/>
  <c r="K61" i="38"/>
  <c r="L60" i="38"/>
  <c r="K60" i="38"/>
  <c r="L59" i="38"/>
  <c r="K59" i="38"/>
  <c r="L58" i="38"/>
  <c r="N58" i="38" s="1"/>
  <c r="K58" i="38"/>
  <c r="L57" i="38"/>
  <c r="K57" i="38"/>
  <c r="L56" i="38"/>
  <c r="K56" i="38"/>
  <c r="L55" i="38"/>
  <c r="N55" i="38" s="1"/>
  <c r="K55" i="38"/>
  <c r="L54" i="38"/>
  <c r="K54" i="38"/>
  <c r="L53" i="38"/>
  <c r="N53" i="38" s="1"/>
  <c r="K53" i="38"/>
  <c r="K68" i="38" s="1"/>
  <c r="J48" i="38"/>
  <c r="I48" i="38"/>
  <c r="H48" i="38"/>
  <c r="G48" i="38"/>
  <c r="F48" i="38"/>
  <c r="E48" i="38"/>
  <c r="D48" i="38"/>
  <c r="C48" i="38"/>
  <c r="M47" i="38"/>
  <c r="M67" i="38" s="1"/>
  <c r="L47" i="38"/>
  <c r="N47" i="38" s="1"/>
  <c r="K47" i="38"/>
  <c r="L46" i="38"/>
  <c r="N46" i="38" s="1"/>
  <c r="K46" i="38"/>
  <c r="M45" i="38"/>
  <c r="M65" i="38" s="1"/>
  <c r="L45" i="38"/>
  <c r="N45" i="38" s="1"/>
  <c r="K45" i="38"/>
  <c r="L44" i="38"/>
  <c r="N44" i="38" s="1"/>
  <c r="K44" i="38"/>
  <c r="M43" i="38"/>
  <c r="M63" i="38" s="1"/>
  <c r="L43" i="38"/>
  <c r="N43" i="38" s="1"/>
  <c r="K43" i="38"/>
  <c r="L42" i="38"/>
  <c r="N42" i="38" s="1"/>
  <c r="K42" i="38"/>
  <c r="M41" i="38"/>
  <c r="M61" i="38" s="1"/>
  <c r="L41" i="38"/>
  <c r="N41" i="38" s="1"/>
  <c r="K41" i="38"/>
  <c r="L40" i="38"/>
  <c r="N40" i="38" s="1"/>
  <c r="K40" i="38"/>
  <c r="M39" i="38"/>
  <c r="M59" i="38" s="1"/>
  <c r="L39" i="38"/>
  <c r="N39" i="38" s="1"/>
  <c r="K39" i="38"/>
  <c r="L38" i="38"/>
  <c r="N38" i="38" s="1"/>
  <c r="K38" i="38"/>
  <c r="M37" i="38"/>
  <c r="M57" i="38" s="1"/>
  <c r="L37" i="38"/>
  <c r="N37" i="38" s="1"/>
  <c r="K37" i="38"/>
  <c r="L36" i="38"/>
  <c r="N36" i="38" s="1"/>
  <c r="K36" i="38"/>
  <c r="M35" i="38"/>
  <c r="M55" i="38" s="1"/>
  <c r="L35" i="38"/>
  <c r="N35" i="38" s="1"/>
  <c r="K35" i="38"/>
  <c r="L34" i="38"/>
  <c r="N34" i="38" s="1"/>
  <c r="K34" i="38"/>
  <c r="M33" i="38"/>
  <c r="M53" i="38" s="1"/>
  <c r="L33" i="38"/>
  <c r="N33" i="38" s="1"/>
  <c r="K33" i="38"/>
  <c r="K48" i="38" s="1"/>
  <c r="J28" i="38"/>
  <c r="I28" i="38"/>
  <c r="H28" i="38"/>
  <c r="G28" i="38"/>
  <c r="F28" i="38"/>
  <c r="E28" i="38"/>
  <c r="D28" i="38"/>
  <c r="C28" i="38"/>
  <c r="L27" i="38"/>
  <c r="D88" i="38" s="1"/>
  <c r="K27" i="38"/>
  <c r="C88" i="38" s="1"/>
  <c r="L26" i="38"/>
  <c r="D87" i="38" s="1"/>
  <c r="K26" i="38"/>
  <c r="C87" i="38" s="1"/>
  <c r="L25" i="38"/>
  <c r="D86" i="38" s="1"/>
  <c r="K25" i="38"/>
  <c r="C86" i="38" s="1"/>
  <c r="L24" i="38"/>
  <c r="D85" i="38" s="1"/>
  <c r="K24" i="38"/>
  <c r="M44" i="38" s="1"/>
  <c r="M64" i="38" s="1"/>
  <c r="L23" i="38"/>
  <c r="D84" i="38" s="1"/>
  <c r="K23" i="38"/>
  <c r="C84" i="38" s="1"/>
  <c r="L22" i="38"/>
  <c r="D83" i="38" s="1"/>
  <c r="K22" i="38"/>
  <c r="M42" i="38" s="1"/>
  <c r="M62" i="38" s="1"/>
  <c r="L21" i="38"/>
  <c r="D82" i="38" s="1"/>
  <c r="K21" i="38"/>
  <c r="C82" i="38" s="1"/>
  <c r="L20" i="38"/>
  <c r="D81" i="38" s="1"/>
  <c r="K20" i="38"/>
  <c r="C81" i="38" s="1"/>
  <c r="L19" i="38"/>
  <c r="D80" i="38" s="1"/>
  <c r="K19" i="38"/>
  <c r="C80" i="38" s="1"/>
  <c r="L18" i="38"/>
  <c r="D79" i="38" s="1"/>
  <c r="K18" i="38"/>
  <c r="C79" i="38" s="1"/>
  <c r="L17" i="38"/>
  <c r="D78" i="38" s="1"/>
  <c r="K17" i="38"/>
  <c r="C78" i="38" s="1"/>
  <c r="L16" i="38"/>
  <c r="D77" i="38" s="1"/>
  <c r="K16" i="38"/>
  <c r="M36" i="38" s="1"/>
  <c r="M56" i="38" s="1"/>
  <c r="L15" i="38"/>
  <c r="D76" i="38" s="1"/>
  <c r="K15" i="38"/>
  <c r="C76" i="38" s="1"/>
  <c r="L14" i="38"/>
  <c r="D75" i="38" s="1"/>
  <c r="K14" i="38"/>
  <c r="C75" i="38" s="1"/>
  <c r="L13" i="38"/>
  <c r="L28" i="38" s="1"/>
  <c r="K13" i="38"/>
  <c r="C74" i="38" s="1"/>
  <c r="I40" i="37"/>
  <c r="H40" i="37"/>
  <c r="G40" i="37"/>
  <c r="F40" i="37"/>
  <c r="E40" i="37"/>
  <c r="D40" i="37"/>
  <c r="C40" i="37"/>
  <c r="B40" i="37"/>
  <c r="K39" i="37"/>
  <c r="C49" i="37" s="1"/>
  <c r="J39" i="37"/>
  <c r="B49" i="37" s="1"/>
  <c r="K38" i="37"/>
  <c r="J38" i="37"/>
  <c r="K37" i="37"/>
  <c r="K40" i="37" s="1"/>
  <c r="J37" i="37"/>
  <c r="J40" i="37" s="1"/>
  <c r="I30" i="37"/>
  <c r="H30" i="37"/>
  <c r="G30" i="37"/>
  <c r="F30" i="37"/>
  <c r="E30" i="37"/>
  <c r="D30" i="37"/>
  <c r="C30" i="37"/>
  <c r="B30" i="37"/>
  <c r="K29" i="37"/>
  <c r="J29" i="37"/>
  <c r="K28" i="37"/>
  <c r="J28" i="37"/>
  <c r="K27" i="37"/>
  <c r="K30" i="37" s="1"/>
  <c r="J27" i="37"/>
  <c r="J30" i="37" s="1"/>
  <c r="I21" i="37"/>
  <c r="H21" i="37"/>
  <c r="G21" i="37"/>
  <c r="F21" i="37"/>
  <c r="E21" i="37"/>
  <c r="D21" i="37"/>
  <c r="C21" i="37"/>
  <c r="B21" i="37"/>
  <c r="K20" i="37"/>
  <c r="J20" i="37"/>
  <c r="K19" i="37"/>
  <c r="C48" i="37" s="1"/>
  <c r="J19" i="37"/>
  <c r="B48" i="37" s="1"/>
  <c r="K18" i="37"/>
  <c r="K21" i="37" s="1"/>
  <c r="J18" i="37"/>
  <c r="J21" i="37" s="1"/>
  <c r="F218" i="36"/>
  <c r="E217" i="36"/>
  <c r="E216" i="36"/>
  <c r="E215" i="36"/>
  <c r="E214" i="36"/>
  <c r="F212" i="36"/>
  <c r="F211" i="36"/>
  <c r="F195" i="36"/>
  <c r="J152" i="36"/>
  <c r="I152" i="36"/>
  <c r="H152" i="36"/>
  <c r="G152" i="36"/>
  <c r="F152" i="36"/>
  <c r="E152" i="36"/>
  <c r="D152" i="36"/>
  <c r="C152" i="36"/>
  <c r="J136" i="36"/>
  <c r="I136" i="36"/>
  <c r="H136" i="36"/>
  <c r="G136" i="36"/>
  <c r="F136" i="36"/>
  <c r="E136" i="36"/>
  <c r="D136" i="36"/>
  <c r="C136" i="36"/>
  <c r="J128" i="36"/>
  <c r="I128" i="36"/>
  <c r="H128" i="36"/>
  <c r="G128" i="36"/>
  <c r="F128" i="36"/>
  <c r="E128" i="36"/>
  <c r="D128" i="36"/>
  <c r="C128" i="36"/>
  <c r="J102" i="36"/>
  <c r="I102" i="36"/>
  <c r="H102" i="36"/>
  <c r="G102" i="36"/>
  <c r="F102" i="36"/>
  <c r="E102" i="36"/>
  <c r="D102" i="36"/>
  <c r="C102" i="36"/>
  <c r="J86" i="36"/>
  <c r="I86" i="36"/>
  <c r="H86" i="36"/>
  <c r="G86" i="36"/>
  <c r="F86" i="36"/>
  <c r="E86" i="36"/>
  <c r="D86" i="36"/>
  <c r="C86" i="36"/>
  <c r="J78" i="36"/>
  <c r="I78" i="36"/>
  <c r="H78" i="36"/>
  <c r="G78" i="36"/>
  <c r="F78" i="36"/>
  <c r="E78" i="36"/>
  <c r="D78" i="36"/>
  <c r="C78" i="36"/>
  <c r="J43" i="36"/>
  <c r="I43" i="36"/>
  <c r="H43" i="36"/>
  <c r="G43" i="36"/>
  <c r="F43" i="36"/>
  <c r="E43" i="36"/>
  <c r="D43" i="36"/>
  <c r="C43" i="36"/>
  <c r="J27" i="36"/>
  <c r="I27" i="36"/>
  <c r="H27" i="36"/>
  <c r="G27" i="36"/>
  <c r="F27" i="36"/>
  <c r="E27" i="36"/>
  <c r="D27" i="36"/>
  <c r="C27" i="36"/>
  <c r="J19" i="36"/>
  <c r="I19" i="36"/>
  <c r="H19" i="36"/>
  <c r="G19" i="36"/>
  <c r="F19" i="36"/>
  <c r="E19" i="36"/>
  <c r="D19" i="36"/>
  <c r="C19" i="36"/>
  <c r="J141" i="35"/>
  <c r="I141" i="35"/>
  <c r="H141" i="35"/>
  <c r="G141" i="35"/>
  <c r="F141" i="35"/>
  <c r="E141" i="35"/>
  <c r="D141" i="35"/>
  <c r="C141" i="35"/>
  <c r="L140" i="35"/>
  <c r="K140" i="35"/>
  <c r="L139" i="35"/>
  <c r="K139" i="35"/>
  <c r="L138" i="35"/>
  <c r="K138" i="35"/>
  <c r="L137" i="35"/>
  <c r="L141" i="35" s="1"/>
  <c r="K137" i="35"/>
  <c r="K141" i="35" s="1"/>
  <c r="J135" i="35"/>
  <c r="J107" i="35" s="1"/>
  <c r="I135" i="35"/>
  <c r="I107" i="35" s="1"/>
  <c r="H135" i="35"/>
  <c r="G135" i="35"/>
  <c r="F135" i="35"/>
  <c r="F107" i="35" s="1"/>
  <c r="E135" i="35"/>
  <c r="E107" i="35" s="1"/>
  <c r="D135" i="35"/>
  <c r="C135" i="35"/>
  <c r="L134" i="35"/>
  <c r="K134" i="35"/>
  <c r="L133" i="35"/>
  <c r="K133" i="35"/>
  <c r="L132" i="35"/>
  <c r="K132" i="35"/>
  <c r="L131" i="35"/>
  <c r="K131" i="35"/>
  <c r="L130" i="35"/>
  <c r="K130" i="35"/>
  <c r="L129" i="35"/>
  <c r="K129" i="35"/>
  <c r="L128" i="35"/>
  <c r="K128" i="35"/>
  <c r="L127" i="35"/>
  <c r="K127" i="35"/>
  <c r="L126" i="35"/>
  <c r="K126" i="35"/>
  <c r="L125" i="35"/>
  <c r="K125" i="35"/>
  <c r="L124" i="35"/>
  <c r="K124" i="35"/>
  <c r="L123" i="35"/>
  <c r="K123" i="35"/>
  <c r="L122" i="35"/>
  <c r="K122" i="35"/>
  <c r="L121" i="35"/>
  <c r="L135" i="35" s="1"/>
  <c r="K121" i="35"/>
  <c r="K135" i="35" s="1"/>
  <c r="J119" i="35"/>
  <c r="I119" i="35"/>
  <c r="H119" i="35"/>
  <c r="G119" i="35"/>
  <c r="F119" i="35"/>
  <c r="E119" i="35"/>
  <c r="D119" i="35"/>
  <c r="C119" i="35"/>
  <c r="L118" i="35"/>
  <c r="K118" i="35"/>
  <c r="L117" i="35"/>
  <c r="K117" i="35"/>
  <c r="L116" i="35"/>
  <c r="K116" i="35"/>
  <c r="L115" i="35"/>
  <c r="K115" i="35"/>
  <c r="L114" i="35"/>
  <c r="K114" i="35"/>
  <c r="L113" i="35"/>
  <c r="K113" i="35"/>
  <c r="L112" i="35"/>
  <c r="K112" i="35"/>
  <c r="L111" i="35"/>
  <c r="K111" i="35"/>
  <c r="L110" i="35"/>
  <c r="K110" i="35"/>
  <c r="L109" i="35"/>
  <c r="L119" i="35" s="1"/>
  <c r="K109" i="35"/>
  <c r="K119" i="35" s="1"/>
  <c r="L108" i="35"/>
  <c r="K108" i="35"/>
  <c r="H107" i="35"/>
  <c r="G107" i="35"/>
  <c r="D107" i="35"/>
  <c r="L107" i="35" s="1"/>
  <c r="C107" i="35"/>
  <c r="K107" i="35" s="1"/>
  <c r="L105" i="35"/>
  <c r="K105" i="35"/>
  <c r="J99" i="35"/>
  <c r="I99" i="35"/>
  <c r="H99" i="35"/>
  <c r="G99" i="35"/>
  <c r="F99" i="35"/>
  <c r="E99" i="35"/>
  <c r="D99" i="35"/>
  <c r="C99" i="35"/>
  <c r="L98" i="35"/>
  <c r="K98" i="35"/>
  <c r="L97" i="35"/>
  <c r="D203" i="35" s="1"/>
  <c r="K97" i="35"/>
  <c r="C203" i="35" s="1"/>
  <c r="L96" i="35"/>
  <c r="K96" i="35"/>
  <c r="L95" i="35"/>
  <c r="D201" i="35" s="1"/>
  <c r="K95" i="35"/>
  <c r="C201" i="35" s="1"/>
  <c r="J93" i="35"/>
  <c r="J65" i="35" s="1"/>
  <c r="I93" i="35"/>
  <c r="I65" i="35" s="1"/>
  <c r="H93" i="35"/>
  <c r="G93" i="35"/>
  <c r="F93" i="35"/>
  <c r="F65" i="35" s="1"/>
  <c r="E93" i="35"/>
  <c r="E65" i="35" s="1"/>
  <c r="D93" i="35"/>
  <c r="C93" i="35"/>
  <c r="L92" i="35"/>
  <c r="K92" i="35"/>
  <c r="L91" i="35"/>
  <c r="K91" i="35"/>
  <c r="L90" i="35"/>
  <c r="K90" i="35"/>
  <c r="L89" i="35"/>
  <c r="K89" i="35"/>
  <c r="L88" i="35"/>
  <c r="K88" i="35"/>
  <c r="L87" i="35"/>
  <c r="K87" i="35"/>
  <c r="L86" i="35"/>
  <c r="K86" i="35"/>
  <c r="L85" i="35"/>
  <c r="K85" i="35"/>
  <c r="L84" i="35"/>
  <c r="K84" i="35"/>
  <c r="L83" i="35"/>
  <c r="K83" i="35"/>
  <c r="L82" i="35"/>
  <c r="K82" i="35"/>
  <c r="L81" i="35"/>
  <c r="K81" i="35"/>
  <c r="L80" i="35"/>
  <c r="K80" i="35"/>
  <c r="L79" i="35"/>
  <c r="L93" i="35" s="1"/>
  <c r="K79" i="35"/>
  <c r="K93" i="35" s="1"/>
  <c r="J77" i="35"/>
  <c r="I77" i="35"/>
  <c r="H77" i="35"/>
  <c r="G77" i="35"/>
  <c r="F77" i="35"/>
  <c r="E77" i="35"/>
  <c r="D77" i="35"/>
  <c r="C77" i="35"/>
  <c r="L76" i="35"/>
  <c r="K76" i="35"/>
  <c r="L75" i="35"/>
  <c r="K75" i="35"/>
  <c r="L74" i="35"/>
  <c r="K74" i="35"/>
  <c r="L73" i="35"/>
  <c r="K73" i="35"/>
  <c r="L72" i="35"/>
  <c r="K72" i="35"/>
  <c r="L71" i="35"/>
  <c r="K71" i="35"/>
  <c r="L70" i="35"/>
  <c r="K70" i="35"/>
  <c r="L69" i="35"/>
  <c r="K69" i="35"/>
  <c r="L68" i="35"/>
  <c r="K68" i="35"/>
  <c r="L67" i="35"/>
  <c r="L77" i="35" s="1"/>
  <c r="K67" i="35"/>
  <c r="K77" i="35" s="1"/>
  <c r="L66" i="35"/>
  <c r="K66" i="35"/>
  <c r="H65" i="35"/>
  <c r="G65" i="35"/>
  <c r="D65" i="35"/>
  <c r="L65" i="35" s="1"/>
  <c r="C65" i="35"/>
  <c r="K65" i="35" s="1"/>
  <c r="L63" i="35"/>
  <c r="K63" i="35"/>
  <c r="J51" i="35"/>
  <c r="I51" i="35"/>
  <c r="H51" i="35"/>
  <c r="G51" i="35"/>
  <c r="F51" i="35"/>
  <c r="E51" i="35"/>
  <c r="D51" i="35"/>
  <c r="C51" i="35"/>
  <c r="L50" i="35"/>
  <c r="D204" i="35" s="1"/>
  <c r="K50" i="35"/>
  <c r="C204" i="35" s="1"/>
  <c r="L49" i="35"/>
  <c r="D202" i="35" s="1"/>
  <c r="K49" i="35"/>
  <c r="C202" i="35" s="1"/>
  <c r="J47" i="35"/>
  <c r="J19" i="35" s="1"/>
  <c r="I47" i="35"/>
  <c r="I19" i="35" s="1"/>
  <c r="H47" i="35"/>
  <c r="G47" i="35"/>
  <c r="F47" i="35"/>
  <c r="F19" i="35" s="1"/>
  <c r="E47" i="35"/>
  <c r="E19" i="35" s="1"/>
  <c r="D47" i="35"/>
  <c r="C47" i="35"/>
  <c r="L46" i="35"/>
  <c r="D197" i="35" s="1"/>
  <c r="K46" i="35"/>
  <c r="C197" i="35" s="1"/>
  <c r="E210" i="36" s="1"/>
  <c r="L45" i="35"/>
  <c r="D196" i="35" s="1"/>
  <c r="K45" i="35"/>
  <c r="C196" i="35" s="1"/>
  <c r="E209" i="36" s="1"/>
  <c r="L44" i="35"/>
  <c r="D195" i="35" s="1"/>
  <c r="K44" i="35"/>
  <c r="C195" i="35" s="1"/>
  <c r="E208" i="36" s="1"/>
  <c r="L43" i="35"/>
  <c r="D194" i="35" s="1"/>
  <c r="K43" i="35"/>
  <c r="C194" i="35" s="1"/>
  <c r="E207" i="36" s="1"/>
  <c r="L42" i="35"/>
  <c r="D193" i="35" s="1"/>
  <c r="K42" i="35"/>
  <c r="C193" i="35" s="1"/>
  <c r="E206" i="36" s="1"/>
  <c r="L41" i="35"/>
  <c r="D192" i="35" s="1"/>
  <c r="K41" i="35"/>
  <c r="C192" i="35" s="1"/>
  <c r="E205" i="36" s="1"/>
  <c r="L40" i="35"/>
  <c r="D191" i="35" s="1"/>
  <c r="K40" i="35"/>
  <c r="C191" i="35" s="1"/>
  <c r="E204" i="36" s="1"/>
  <c r="L39" i="35"/>
  <c r="D190" i="35" s="1"/>
  <c r="K39" i="35"/>
  <c r="C190" i="35" s="1"/>
  <c r="E203" i="36" s="1"/>
  <c r="L38" i="35"/>
  <c r="D189" i="35" s="1"/>
  <c r="K38" i="35"/>
  <c r="C189" i="35" s="1"/>
  <c r="E202" i="36" s="1"/>
  <c r="L37" i="35"/>
  <c r="D188" i="35" s="1"/>
  <c r="K37" i="35"/>
  <c r="C188" i="35" s="1"/>
  <c r="E201" i="36" s="1"/>
  <c r="L36" i="35"/>
  <c r="D187" i="35" s="1"/>
  <c r="K36" i="35"/>
  <c r="C187" i="35" s="1"/>
  <c r="E200" i="36" s="1"/>
  <c r="L35" i="35"/>
  <c r="D186" i="35" s="1"/>
  <c r="K35" i="35"/>
  <c r="C186" i="35" s="1"/>
  <c r="E199" i="36" s="1"/>
  <c r="L34" i="35"/>
  <c r="D185" i="35" s="1"/>
  <c r="K34" i="35"/>
  <c r="C185" i="35" s="1"/>
  <c r="E198" i="36" s="1"/>
  <c r="L33" i="35"/>
  <c r="L47" i="35" s="1"/>
  <c r="K33" i="35"/>
  <c r="K47" i="35" s="1"/>
  <c r="J31" i="35"/>
  <c r="I31" i="35"/>
  <c r="H31" i="35"/>
  <c r="G31" i="35"/>
  <c r="F31" i="35"/>
  <c r="E31" i="35"/>
  <c r="D31" i="35"/>
  <c r="C31" i="35"/>
  <c r="L30" i="35"/>
  <c r="D181" i="35" s="1"/>
  <c r="K30" i="35"/>
  <c r="C181" i="35" s="1"/>
  <c r="E194" i="36" s="1"/>
  <c r="L29" i="35"/>
  <c r="D180" i="35" s="1"/>
  <c r="K29" i="35"/>
  <c r="C180" i="35" s="1"/>
  <c r="E193" i="36" s="1"/>
  <c r="L28" i="35"/>
  <c r="D179" i="35" s="1"/>
  <c r="K28" i="35"/>
  <c r="C179" i="35" s="1"/>
  <c r="E192" i="36" s="1"/>
  <c r="L27" i="35"/>
  <c r="D178" i="35" s="1"/>
  <c r="K27" i="35"/>
  <c r="C178" i="35" s="1"/>
  <c r="E191" i="36" s="1"/>
  <c r="L26" i="35"/>
  <c r="D177" i="35" s="1"/>
  <c r="K26" i="35"/>
  <c r="C177" i="35" s="1"/>
  <c r="E190" i="36" s="1"/>
  <c r="L25" i="35"/>
  <c r="D176" i="35" s="1"/>
  <c r="K25" i="35"/>
  <c r="C176" i="35" s="1"/>
  <c r="E189" i="36" s="1"/>
  <c r="L24" i="35"/>
  <c r="D175" i="35" s="1"/>
  <c r="K24" i="35"/>
  <c r="C175" i="35" s="1"/>
  <c r="E188" i="36" s="1"/>
  <c r="L23" i="35"/>
  <c r="D174" i="35" s="1"/>
  <c r="K23" i="35"/>
  <c r="C174" i="35" s="1"/>
  <c r="E187" i="36" s="1"/>
  <c r="L22" i="35"/>
  <c r="D173" i="35" s="1"/>
  <c r="K22" i="35"/>
  <c r="C173" i="35" s="1"/>
  <c r="E186" i="36" s="1"/>
  <c r="L21" i="35"/>
  <c r="D172" i="35" s="1"/>
  <c r="K21" i="35"/>
  <c r="C172" i="35" s="1"/>
  <c r="E185" i="36" s="1"/>
  <c r="L20" i="35"/>
  <c r="D171" i="35" s="1"/>
  <c r="D182" i="35" s="1"/>
  <c r="K20" i="35"/>
  <c r="C171" i="35" s="1"/>
  <c r="H19" i="35"/>
  <c r="G19" i="35"/>
  <c r="D19" i="35"/>
  <c r="L19" i="35" s="1"/>
  <c r="C19" i="35"/>
  <c r="K19" i="35" s="1"/>
  <c r="L17" i="35"/>
  <c r="D168" i="35" s="1"/>
  <c r="F181" i="36" s="1"/>
  <c r="K17" i="35"/>
  <c r="C168" i="35" s="1"/>
  <c r="E181" i="36" s="1"/>
  <c r="D43" i="34"/>
  <c r="C43" i="34"/>
  <c r="E42" i="34"/>
  <c r="E41" i="34"/>
  <c r="E40" i="34"/>
  <c r="E39" i="34"/>
  <c r="E38" i="34"/>
  <c r="E37" i="34"/>
  <c r="E36" i="34"/>
  <c r="E35" i="34"/>
  <c r="E34" i="34"/>
  <c r="E33" i="34"/>
  <c r="E32" i="34"/>
  <c r="E31" i="34"/>
  <c r="E30" i="34"/>
  <c r="E29" i="34"/>
  <c r="E28" i="34"/>
  <c r="E27" i="34"/>
  <c r="E26" i="34"/>
  <c r="D24" i="34"/>
  <c r="C24" i="34"/>
  <c r="E23" i="34"/>
  <c r="E22" i="34"/>
  <c r="E21" i="34"/>
  <c r="E20" i="34"/>
  <c r="E19" i="34"/>
  <c r="E18" i="34"/>
  <c r="E17" i="34"/>
  <c r="E16" i="34"/>
  <c r="E15" i="34"/>
  <c r="E14" i="34"/>
  <c r="E13" i="34"/>
  <c r="D10" i="34"/>
  <c r="C10" i="34"/>
  <c r="C44" i="34" s="1"/>
  <c r="E9" i="34"/>
  <c r="E10" i="34" s="1"/>
  <c r="E8" i="34"/>
  <c r="E12" i="34" s="1"/>
  <c r="E25" i="34" s="1"/>
  <c r="C8" i="34"/>
  <c r="C12" i="34" s="1"/>
  <c r="C25" i="34" s="1"/>
  <c r="E6" i="34"/>
  <c r="D6" i="34"/>
  <c r="C6" i="34"/>
  <c r="E5" i="34"/>
  <c r="N68" i="43" l="1"/>
  <c r="M48" i="43"/>
  <c r="C198" i="40"/>
  <c r="C182" i="40"/>
  <c r="E44" i="39"/>
  <c r="D44" i="39"/>
  <c r="E24" i="34"/>
  <c r="D44" i="34"/>
  <c r="E43" i="34"/>
  <c r="N48" i="38"/>
  <c r="N54" i="38"/>
  <c r="N56" i="38"/>
  <c r="N60" i="38"/>
  <c r="N68" i="38" s="1"/>
  <c r="N62" i="38"/>
  <c r="N64" i="38"/>
  <c r="N57" i="38"/>
  <c r="N59" i="38"/>
  <c r="N65" i="38"/>
  <c r="N67" i="38"/>
  <c r="L68" i="38"/>
  <c r="D74" i="38"/>
  <c r="D89" i="38" s="1"/>
  <c r="M38" i="38"/>
  <c r="M58" i="38" s="1"/>
  <c r="M40" i="38"/>
  <c r="M60" i="38" s="1"/>
  <c r="M46" i="38"/>
  <c r="M66" i="38" s="1"/>
  <c r="C77" i="38"/>
  <c r="C89" i="38" s="1"/>
  <c r="C83" i="38"/>
  <c r="C85" i="38"/>
  <c r="L48" i="38"/>
  <c r="K28" i="38"/>
  <c r="M34" i="38"/>
  <c r="M54" i="38" s="1"/>
  <c r="M68" i="38" s="1"/>
  <c r="C205" i="35"/>
  <c r="E184" i="36"/>
  <c r="E195" i="36" s="1"/>
  <c r="C182" i="35"/>
  <c r="F219" i="36"/>
  <c r="D205" i="35"/>
  <c r="K31" i="35"/>
  <c r="K51" i="35"/>
  <c r="K99" i="35"/>
  <c r="C184" i="35"/>
  <c r="B47" i="37"/>
  <c r="B50" i="37" s="1"/>
  <c r="L31" i="35"/>
  <c r="L51" i="35"/>
  <c r="L99" i="35"/>
  <c r="D184" i="35"/>
  <c r="D198" i="35" s="1"/>
  <c r="D199" i="35" s="1"/>
  <c r="C47" i="37"/>
  <c r="C50" i="37" s="1"/>
  <c r="J68" i="33"/>
  <c r="I68" i="33"/>
  <c r="H68" i="33"/>
  <c r="G68" i="33"/>
  <c r="F68" i="33"/>
  <c r="E68" i="33"/>
  <c r="D68" i="33"/>
  <c r="C68" i="33"/>
  <c r="L67" i="33"/>
  <c r="N67" i="33" s="1"/>
  <c r="K67" i="33"/>
  <c r="L66" i="33"/>
  <c r="N66" i="33" s="1"/>
  <c r="K66" i="33"/>
  <c r="L65" i="33"/>
  <c r="K65" i="33"/>
  <c r="L64" i="33"/>
  <c r="K64" i="33"/>
  <c r="L63" i="33"/>
  <c r="K63" i="33"/>
  <c r="L62" i="33"/>
  <c r="N62" i="33" s="1"/>
  <c r="K62" i="33"/>
  <c r="L61" i="33"/>
  <c r="K61" i="33"/>
  <c r="L60" i="33"/>
  <c r="N60" i="33" s="1"/>
  <c r="K60" i="33"/>
  <c r="L59" i="33"/>
  <c r="N59" i="33" s="1"/>
  <c r="K59" i="33"/>
  <c r="L58" i="33"/>
  <c r="N58" i="33" s="1"/>
  <c r="K58" i="33"/>
  <c r="L57" i="33"/>
  <c r="K57" i="33"/>
  <c r="L56" i="33"/>
  <c r="K56" i="33"/>
  <c r="L55" i="33"/>
  <c r="K55" i="33"/>
  <c r="L54" i="33"/>
  <c r="N54" i="33" s="1"/>
  <c r="K54" i="33"/>
  <c r="L53" i="33"/>
  <c r="L68" i="33" s="1"/>
  <c r="K53" i="33"/>
  <c r="K68" i="33" s="1"/>
  <c r="J48" i="33"/>
  <c r="I48" i="33"/>
  <c r="H48" i="33"/>
  <c r="G48" i="33"/>
  <c r="F48" i="33"/>
  <c r="E48" i="33"/>
  <c r="D48" i="33"/>
  <c r="C48" i="33"/>
  <c r="M47" i="33"/>
  <c r="M67" i="33" s="1"/>
  <c r="L47" i="33"/>
  <c r="N47" i="33" s="1"/>
  <c r="K47" i="33"/>
  <c r="L46" i="33"/>
  <c r="N46" i="33" s="1"/>
  <c r="K46" i="33"/>
  <c r="M45" i="33"/>
  <c r="M65" i="33" s="1"/>
  <c r="L45" i="33"/>
  <c r="N45" i="33" s="1"/>
  <c r="K45" i="33"/>
  <c r="L44" i="33"/>
  <c r="N44" i="33" s="1"/>
  <c r="K44" i="33"/>
  <c r="M43" i="33"/>
  <c r="M63" i="33" s="1"/>
  <c r="L43" i="33"/>
  <c r="N43" i="33" s="1"/>
  <c r="K43" i="33"/>
  <c r="L42" i="33"/>
  <c r="N42" i="33" s="1"/>
  <c r="K42" i="33"/>
  <c r="M41" i="33"/>
  <c r="M61" i="33" s="1"/>
  <c r="L41" i="33"/>
  <c r="N41" i="33" s="1"/>
  <c r="K41" i="33"/>
  <c r="L40" i="33"/>
  <c r="N40" i="33" s="1"/>
  <c r="K40" i="33"/>
  <c r="M39" i="33"/>
  <c r="M59" i="33" s="1"/>
  <c r="L39" i="33"/>
  <c r="N39" i="33" s="1"/>
  <c r="K39" i="33"/>
  <c r="L38" i="33"/>
  <c r="N38" i="33" s="1"/>
  <c r="K38" i="33"/>
  <c r="M37" i="33"/>
  <c r="M57" i="33" s="1"/>
  <c r="L37" i="33"/>
  <c r="N37" i="33" s="1"/>
  <c r="K37" i="33"/>
  <c r="L36" i="33"/>
  <c r="N36" i="33" s="1"/>
  <c r="K36" i="33"/>
  <c r="M35" i="33"/>
  <c r="M55" i="33" s="1"/>
  <c r="L35" i="33"/>
  <c r="N35" i="33" s="1"/>
  <c r="K35" i="33"/>
  <c r="L34" i="33"/>
  <c r="N34" i="33" s="1"/>
  <c r="K34" i="33"/>
  <c r="M33" i="33"/>
  <c r="M53" i="33" s="1"/>
  <c r="L33" i="33"/>
  <c r="N33" i="33" s="1"/>
  <c r="N48" i="33" s="1"/>
  <c r="K33" i="33"/>
  <c r="K48" i="33" s="1"/>
  <c r="J28" i="33"/>
  <c r="I28" i="33"/>
  <c r="H28" i="33"/>
  <c r="G28" i="33"/>
  <c r="F28" i="33"/>
  <c r="E28" i="33"/>
  <c r="D28" i="33"/>
  <c r="C28" i="33"/>
  <c r="L27" i="33"/>
  <c r="D88" i="33" s="1"/>
  <c r="K27" i="33"/>
  <c r="C88" i="33" s="1"/>
  <c r="L26" i="33"/>
  <c r="D87" i="33" s="1"/>
  <c r="K26" i="33"/>
  <c r="C87" i="33" s="1"/>
  <c r="L25" i="33"/>
  <c r="D86" i="33" s="1"/>
  <c r="K25" i="33"/>
  <c r="C86" i="33" s="1"/>
  <c r="L24" i="33"/>
  <c r="D85" i="33" s="1"/>
  <c r="K24" i="33"/>
  <c r="C85" i="33" s="1"/>
  <c r="L23" i="33"/>
  <c r="D84" i="33" s="1"/>
  <c r="K23" i="33"/>
  <c r="C84" i="33" s="1"/>
  <c r="L22" i="33"/>
  <c r="D83" i="33" s="1"/>
  <c r="K22" i="33"/>
  <c r="C83" i="33" s="1"/>
  <c r="L21" i="33"/>
  <c r="D82" i="33" s="1"/>
  <c r="K21" i="33"/>
  <c r="C82" i="33" s="1"/>
  <c r="L20" i="33"/>
  <c r="D81" i="33" s="1"/>
  <c r="K20" i="33"/>
  <c r="C81" i="33" s="1"/>
  <c r="L19" i="33"/>
  <c r="D80" i="33" s="1"/>
  <c r="K19" i="33"/>
  <c r="C80" i="33" s="1"/>
  <c r="L18" i="33"/>
  <c r="D79" i="33" s="1"/>
  <c r="K18" i="33"/>
  <c r="C79" i="33" s="1"/>
  <c r="L17" i="33"/>
  <c r="D78" i="33" s="1"/>
  <c r="K17" i="33"/>
  <c r="C78" i="33" s="1"/>
  <c r="L16" i="33"/>
  <c r="D77" i="33" s="1"/>
  <c r="K16" i="33"/>
  <c r="C77" i="33" s="1"/>
  <c r="L15" i="33"/>
  <c r="D76" i="33" s="1"/>
  <c r="K15" i="33"/>
  <c r="C76" i="33" s="1"/>
  <c r="L14" i="33"/>
  <c r="D75" i="33" s="1"/>
  <c r="K14" i="33"/>
  <c r="C75" i="33" s="1"/>
  <c r="L13" i="33"/>
  <c r="D74" i="33" s="1"/>
  <c r="K13" i="33"/>
  <c r="C74" i="33" s="1"/>
  <c r="C89" i="33" s="1"/>
  <c r="I40" i="32"/>
  <c r="H40" i="32"/>
  <c r="G40" i="32"/>
  <c r="F40" i="32"/>
  <c r="E40" i="32"/>
  <c r="D40" i="32"/>
  <c r="C40" i="32"/>
  <c r="B40" i="32"/>
  <c r="K39" i="32"/>
  <c r="C54" i="32" s="1"/>
  <c r="J39" i="32"/>
  <c r="B54" i="32" s="1"/>
  <c r="K38" i="32"/>
  <c r="J38" i="32"/>
  <c r="K37" i="32"/>
  <c r="K40" i="32" s="1"/>
  <c r="J37" i="32"/>
  <c r="J40" i="32" s="1"/>
  <c r="I30" i="32"/>
  <c r="H30" i="32"/>
  <c r="G30" i="32"/>
  <c r="F30" i="32"/>
  <c r="E30" i="32"/>
  <c r="D30" i="32"/>
  <c r="C30" i="32"/>
  <c r="B30" i="32"/>
  <c r="K29" i="32"/>
  <c r="J29" i="32"/>
  <c r="K28" i="32"/>
  <c r="J28" i="32"/>
  <c r="K27" i="32"/>
  <c r="K30" i="32" s="1"/>
  <c r="J27" i="32"/>
  <c r="J30" i="32" s="1"/>
  <c r="I21" i="32"/>
  <c r="H21" i="32"/>
  <c r="G21" i="32"/>
  <c r="F21" i="32"/>
  <c r="E21" i="32"/>
  <c r="D21" i="32"/>
  <c r="C21" i="32"/>
  <c r="B21" i="32"/>
  <c r="K20" i="32"/>
  <c r="J20" i="32"/>
  <c r="K19" i="32"/>
  <c r="C53" i="32" s="1"/>
  <c r="J19" i="32"/>
  <c r="B53" i="32" s="1"/>
  <c r="K18" i="32"/>
  <c r="K21" i="32" s="1"/>
  <c r="J18" i="32"/>
  <c r="J21" i="32" s="1"/>
  <c r="F218" i="31"/>
  <c r="E217" i="31"/>
  <c r="E216" i="31"/>
  <c r="E215" i="31"/>
  <c r="E214" i="31"/>
  <c r="F211" i="31"/>
  <c r="F195" i="31"/>
  <c r="F212" i="31" s="1"/>
  <c r="F219" i="31" s="1"/>
  <c r="J152" i="31"/>
  <c r="I152" i="31"/>
  <c r="H152" i="31"/>
  <c r="G152" i="31"/>
  <c r="F152" i="31"/>
  <c r="E152" i="31"/>
  <c r="D152" i="31"/>
  <c r="C152" i="31"/>
  <c r="J136" i="31"/>
  <c r="I136" i="31"/>
  <c r="H136" i="31"/>
  <c r="G136" i="31"/>
  <c r="F136" i="31"/>
  <c r="E136" i="31"/>
  <c r="D136" i="31"/>
  <c r="C136" i="31"/>
  <c r="J128" i="31"/>
  <c r="I128" i="31"/>
  <c r="H128" i="31"/>
  <c r="G128" i="31"/>
  <c r="F128" i="31"/>
  <c r="E128" i="31"/>
  <c r="D128" i="31"/>
  <c r="C128" i="31"/>
  <c r="J102" i="31"/>
  <c r="I102" i="31"/>
  <c r="H102" i="31"/>
  <c r="G102" i="31"/>
  <c r="F102" i="31"/>
  <c r="E102" i="31"/>
  <c r="D102" i="31"/>
  <c r="C102" i="31"/>
  <c r="J86" i="31"/>
  <c r="I86" i="31"/>
  <c r="H86" i="31"/>
  <c r="G86" i="31"/>
  <c r="F86" i="31"/>
  <c r="E86" i="31"/>
  <c r="D86" i="31"/>
  <c r="C86" i="31"/>
  <c r="J78" i="31"/>
  <c r="I78" i="31"/>
  <c r="H78" i="31"/>
  <c r="G78" i="31"/>
  <c r="F78" i="31"/>
  <c r="E78" i="31"/>
  <c r="D78" i="31"/>
  <c r="C78" i="31"/>
  <c r="J43" i="31"/>
  <c r="I43" i="31"/>
  <c r="H43" i="31"/>
  <c r="G43" i="31"/>
  <c r="F43" i="31"/>
  <c r="E43" i="31"/>
  <c r="D43" i="31"/>
  <c r="C43" i="31"/>
  <c r="J27" i="31"/>
  <c r="I27" i="31"/>
  <c r="H27" i="31"/>
  <c r="G27" i="31"/>
  <c r="F27" i="31"/>
  <c r="E27" i="31"/>
  <c r="D27" i="31"/>
  <c r="C27" i="31"/>
  <c r="J19" i="31"/>
  <c r="I19" i="31"/>
  <c r="H19" i="31"/>
  <c r="G19" i="31"/>
  <c r="F19" i="31"/>
  <c r="E19" i="31"/>
  <c r="D19" i="31"/>
  <c r="C19" i="31"/>
  <c r="J141" i="30"/>
  <c r="I141" i="30"/>
  <c r="H141" i="30"/>
  <c r="G141" i="30"/>
  <c r="F141" i="30"/>
  <c r="E141" i="30"/>
  <c r="D141" i="30"/>
  <c r="C141" i="30"/>
  <c r="L140" i="30"/>
  <c r="K140" i="30"/>
  <c r="L139" i="30"/>
  <c r="K139" i="30"/>
  <c r="L138" i="30"/>
  <c r="K138" i="30"/>
  <c r="L137" i="30"/>
  <c r="L141" i="30" s="1"/>
  <c r="K137" i="30"/>
  <c r="K141" i="30" s="1"/>
  <c r="J135" i="30"/>
  <c r="I135" i="30"/>
  <c r="H135" i="30"/>
  <c r="G135" i="30"/>
  <c r="F135" i="30"/>
  <c r="E135" i="30"/>
  <c r="D135" i="30"/>
  <c r="C135" i="30"/>
  <c r="L134" i="30"/>
  <c r="K134" i="30"/>
  <c r="L133" i="30"/>
  <c r="K133" i="30"/>
  <c r="L132" i="30"/>
  <c r="K132" i="30"/>
  <c r="L131" i="30"/>
  <c r="K131" i="30"/>
  <c r="L130" i="30"/>
  <c r="K130" i="30"/>
  <c r="L129" i="30"/>
  <c r="K129" i="30"/>
  <c r="L128" i="30"/>
  <c r="K128" i="30"/>
  <c r="L127" i="30"/>
  <c r="K127" i="30"/>
  <c r="L126" i="30"/>
  <c r="K126" i="30"/>
  <c r="L125" i="30"/>
  <c r="K125" i="30"/>
  <c r="L124" i="30"/>
  <c r="K124" i="30"/>
  <c r="L123" i="30"/>
  <c r="K123" i="30"/>
  <c r="L122" i="30"/>
  <c r="K122" i="30"/>
  <c r="L121" i="30"/>
  <c r="L135" i="30" s="1"/>
  <c r="K121" i="30"/>
  <c r="K135" i="30" s="1"/>
  <c r="J119" i="30"/>
  <c r="I119" i="30"/>
  <c r="H119" i="30"/>
  <c r="G119" i="30"/>
  <c r="F119" i="30"/>
  <c r="E119" i="30"/>
  <c r="D119" i="30"/>
  <c r="C119" i="30"/>
  <c r="L118" i="30"/>
  <c r="K118" i="30"/>
  <c r="L117" i="30"/>
  <c r="K117" i="30"/>
  <c r="L116" i="30"/>
  <c r="K116" i="30"/>
  <c r="L115" i="30"/>
  <c r="K115" i="30"/>
  <c r="L114" i="30"/>
  <c r="K114" i="30"/>
  <c r="L113" i="30"/>
  <c r="K113" i="30"/>
  <c r="L112" i="30"/>
  <c r="K112" i="30"/>
  <c r="L111" i="30"/>
  <c r="K111" i="30"/>
  <c r="L110" i="30"/>
  <c r="K110" i="30"/>
  <c r="L109" i="30"/>
  <c r="K109" i="30"/>
  <c r="L108" i="30"/>
  <c r="L119" i="30" s="1"/>
  <c r="K108" i="30"/>
  <c r="K119" i="30" s="1"/>
  <c r="J107" i="30"/>
  <c r="I107" i="30"/>
  <c r="H107" i="30"/>
  <c r="G107" i="30"/>
  <c r="F107" i="30"/>
  <c r="E107" i="30"/>
  <c r="D107" i="30"/>
  <c r="L107" i="30" s="1"/>
  <c r="C107" i="30"/>
  <c r="K107" i="30" s="1"/>
  <c r="L105" i="30"/>
  <c r="K105" i="30"/>
  <c r="J99" i="30"/>
  <c r="I99" i="30"/>
  <c r="H99" i="30"/>
  <c r="G99" i="30"/>
  <c r="F99" i="30"/>
  <c r="E99" i="30"/>
  <c r="D99" i="30"/>
  <c r="C99" i="30"/>
  <c r="L98" i="30"/>
  <c r="K98" i="30"/>
  <c r="L97" i="30"/>
  <c r="D203" i="30" s="1"/>
  <c r="K97" i="30"/>
  <c r="C203" i="30" s="1"/>
  <c r="L96" i="30"/>
  <c r="K96" i="30"/>
  <c r="L95" i="30"/>
  <c r="D201" i="30" s="1"/>
  <c r="K95" i="30"/>
  <c r="C201" i="30" s="1"/>
  <c r="J93" i="30"/>
  <c r="I93" i="30"/>
  <c r="H93" i="30"/>
  <c r="G93" i="30"/>
  <c r="F93" i="30"/>
  <c r="E93" i="30"/>
  <c r="D93" i="30"/>
  <c r="C93" i="30"/>
  <c r="L92" i="30"/>
  <c r="K92" i="30"/>
  <c r="L91" i="30"/>
  <c r="K91" i="30"/>
  <c r="L90" i="30"/>
  <c r="K90" i="30"/>
  <c r="L89" i="30"/>
  <c r="K89" i="30"/>
  <c r="L88" i="30"/>
  <c r="K88" i="30"/>
  <c r="L87" i="30"/>
  <c r="K87" i="30"/>
  <c r="L86" i="30"/>
  <c r="K86" i="30"/>
  <c r="L85" i="30"/>
  <c r="K85" i="30"/>
  <c r="L84" i="30"/>
  <c r="K84" i="30"/>
  <c r="L83" i="30"/>
  <c r="K83" i="30"/>
  <c r="L82" i="30"/>
  <c r="K82" i="30"/>
  <c r="L81" i="30"/>
  <c r="K81" i="30"/>
  <c r="L80" i="30"/>
  <c r="K80" i="30"/>
  <c r="L79" i="30"/>
  <c r="L93" i="30" s="1"/>
  <c r="K79" i="30"/>
  <c r="K93" i="30" s="1"/>
  <c r="J77" i="30"/>
  <c r="I77" i="30"/>
  <c r="H77" i="30"/>
  <c r="G77" i="30"/>
  <c r="F77" i="30"/>
  <c r="E77" i="30"/>
  <c r="D77" i="30"/>
  <c r="C77" i="30"/>
  <c r="L76" i="30"/>
  <c r="K76" i="30"/>
  <c r="L75" i="30"/>
  <c r="K75" i="30"/>
  <c r="L74" i="30"/>
  <c r="K74" i="30"/>
  <c r="L73" i="30"/>
  <c r="K73" i="30"/>
  <c r="L72" i="30"/>
  <c r="K72" i="30"/>
  <c r="L71" i="30"/>
  <c r="K71" i="30"/>
  <c r="L70" i="30"/>
  <c r="K70" i="30"/>
  <c r="L69" i="30"/>
  <c r="K69" i="30"/>
  <c r="L68" i="30"/>
  <c r="K68" i="30"/>
  <c r="L67" i="30"/>
  <c r="K67" i="30"/>
  <c r="L66" i="30"/>
  <c r="L77" i="30" s="1"/>
  <c r="K66" i="30"/>
  <c r="K77" i="30" s="1"/>
  <c r="J65" i="30"/>
  <c r="I65" i="30"/>
  <c r="H65" i="30"/>
  <c r="G65" i="30"/>
  <c r="F65" i="30"/>
  <c r="E65" i="30"/>
  <c r="D65" i="30"/>
  <c r="L65" i="30" s="1"/>
  <c r="C65" i="30"/>
  <c r="K65" i="30" s="1"/>
  <c r="L63" i="30"/>
  <c r="K63" i="30"/>
  <c r="J51" i="30"/>
  <c r="I51" i="30"/>
  <c r="H51" i="30"/>
  <c r="G51" i="30"/>
  <c r="F51" i="30"/>
  <c r="E51" i="30"/>
  <c r="D51" i="30"/>
  <c r="C51" i="30"/>
  <c r="L50" i="30"/>
  <c r="D204" i="30" s="1"/>
  <c r="K50" i="30"/>
  <c r="C204" i="30" s="1"/>
  <c r="L49" i="30"/>
  <c r="D202" i="30" s="1"/>
  <c r="K49" i="30"/>
  <c r="C202" i="30" s="1"/>
  <c r="J47" i="30"/>
  <c r="I47" i="30"/>
  <c r="H47" i="30"/>
  <c r="G47" i="30"/>
  <c r="F47" i="30"/>
  <c r="E47" i="30"/>
  <c r="D47" i="30"/>
  <c r="C47" i="30"/>
  <c r="L46" i="30"/>
  <c r="D197" i="30" s="1"/>
  <c r="K46" i="30"/>
  <c r="C197" i="30" s="1"/>
  <c r="E210" i="31" s="1"/>
  <c r="L45" i="30"/>
  <c r="D196" i="30" s="1"/>
  <c r="K45" i="30"/>
  <c r="C196" i="30" s="1"/>
  <c r="E209" i="31" s="1"/>
  <c r="L44" i="30"/>
  <c r="D195" i="30" s="1"/>
  <c r="K44" i="30"/>
  <c r="C195" i="30" s="1"/>
  <c r="E208" i="31" s="1"/>
  <c r="L43" i="30"/>
  <c r="D194" i="30" s="1"/>
  <c r="K43" i="30"/>
  <c r="C194" i="30" s="1"/>
  <c r="E207" i="31" s="1"/>
  <c r="L42" i="30"/>
  <c r="D193" i="30" s="1"/>
  <c r="K42" i="30"/>
  <c r="C193" i="30" s="1"/>
  <c r="E206" i="31" s="1"/>
  <c r="L41" i="30"/>
  <c r="D192" i="30" s="1"/>
  <c r="K41" i="30"/>
  <c r="C192" i="30" s="1"/>
  <c r="E205" i="31" s="1"/>
  <c r="L40" i="30"/>
  <c r="D191" i="30" s="1"/>
  <c r="K40" i="30"/>
  <c r="C191" i="30" s="1"/>
  <c r="E204" i="31" s="1"/>
  <c r="L39" i="30"/>
  <c r="D190" i="30" s="1"/>
  <c r="K39" i="30"/>
  <c r="C190" i="30" s="1"/>
  <c r="E203" i="31" s="1"/>
  <c r="L38" i="30"/>
  <c r="D189" i="30" s="1"/>
  <c r="K38" i="30"/>
  <c r="C189" i="30" s="1"/>
  <c r="E202" i="31" s="1"/>
  <c r="L37" i="30"/>
  <c r="D188" i="30" s="1"/>
  <c r="K37" i="30"/>
  <c r="C188" i="30" s="1"/>
  <c r="E201" i="31" s="1"/>
  <c r="L36" i="30"/>
  <c r="D187" i="30" s="1"/>
  <c r="K36" i="30"/>
  <c r="C187" i="30" s="1"/>
  <c r="E200" i="31" s="1"/>
  <c r="L35" i="30"/>
  <c r="D186" i="30" s="1"/>
  <c r="K35" i="30"/>
  <c r="C186" i="30" s="1"/>
  <c r="E199" i="31" s="1"/>
  <c r="L34" i="30"/>
  <c r="D185" i="30" s="1"/>
  <c r="K34" i="30"/>
  <c r="C185" i="30" s="1"/>
  <c r="E198" i="31" s="1"/>
  <c r="L33" i="30"/>
  <c r="L47" i="30" s="1"/>
  <c r="K33" i="30"/>
  <c r="K47" i="30" s="1"/>
  <c r="J31" i="30"/>
  <c r="I31" i="30"/>
  <c r="H31" i="30"/>
  <c r="G31" i="30"/>
  <c r="F31" i="30"/>
  <c r="E31" i="30"/>
  <c r="D31" i="30"/>
  <c r="C31" i="30"/>
  <c r="L30" i="30"/>
  <c r="D181" i="30" s="1"/>
  <c r="K30" i="30"/>
  <c r="C181" i="30" s="1"/>
  <c r="E194" i="31" s="1"/>
  <c r="L29" i="30"/>
  <c r="D180" i="30" s="1"/>
  <c r="K29" i="30"/>
  <c r="C180" i="30" s="1"/>
  <c r="E193" i="31" s="1"/>
  <c r="L28" i="30"/>
  <c r="D179" i="30" s="1"/>
  <c r="K28" i="30"/>
  <c r="C179" i="30" s="1"/>
  <c r="E192" i="31" s="1"/>
  <c r="L27" i="30"/>
  <c r="D178" i="30" s="1"/>
  <c r="K27" i="30"/>
  <c r="C178" i="30" s="1"/>
  <c r="E191" i="31" s="1"/>
  <c r="L26" i="30"/>
  <c r="D177" i="30" s="1"/>
  <c r="K26" i="30"/>
  <c r="C177" i="30" s="1"/>
  <c r="E190" i="31" s="1"/>
  <c r="L25" i="30"/>
  <c r="D176" i="30" s="1"/>
  <c r="K25" i="30"/>
  <c r="C176" i="30" s="1"/>
  <c r="E189" i="31" s="1"/>
  <c r="L24" i="30"/>
  <c r="D175" i="30" s="1"/>
  <c r="K24" i="30"/>
  <c r="C175" i="30" s="1"/>
  <c r="E188" i="31" s="1"/>
  <c r="L23" i="30"/>
  <c r="D174" i="30" s="1"/>
  <c r="K23" i="30"/>
  <c r="C174" i="30" s="1"/>
  <c r="E187" i="31" s="1"/>
  <c r="L22" i="30"/>
  <c r="D173" i="30" s="1"/>
  <c r="K22" i="30"/>
  <c r="C173" i="30" s="1"/>
  <c r="E186" i="31" s="1"/>
  <c r="L21" i="30"/>
  <c r="D172" i="30" s="1"/>
  <c r="K21" i="30"/>
  <c r="C172" i="30" s="1"/>
  <c r="E185" i="31" s="1"/>
  <c r="L20" i="30"/>
  <c r="D171" i="30" s="1"/>
  <c r="D182" i="30" s="1"/>
  <c r="K20" i="30"/>
  <c r="C171" i="30" s="1"/>
  <c r="J19" i="30"/>
  <c r="I19" i="30"/>
  <c r="H19" i="30"/>
  <c r="G19" i="30"/>
  <c r="F19" i="30"/>
  <c r="E19" i="30"/>
  <c r="D19" i="30"/>
  <c r="L19" i="30" s="1"/>
  <c r="C19" i="30"/>
  <c r="K19" i="30" s="1"/>
  <c r="L17" i="30"/>
  <c r="D168" i="30" s="1"/>
  <c r="F181" i="31" s="1"/>
  <c r="K17" i="30"/>
  <c r="C168" i="30" s="1"/>
  <c r="E181" i="31" s="1"/>
  <c r="C199" i="40" l="1"/>
  <c r="C206" i="40" s="1"/>
  <c r="E44" i="34"/>
  <c r="M48" i="38"/>
  <c r="E197" i="36"/>
  <c r="E211" i="36" s="1"/>
  <c r="E212" i="36" s="1"/>
  <c r="E219" i="36" s="1"/>
  <c r="C198" i="35"/>
  <c r="C199" i="35" s="1"/>
  <c r="C206" i="35" s="1"/>
  <c r="D206" i="35"/>
  <c r="N56" i="33"/>
  <c r="N64" i="33"/>
  <c r="D89" i="33"/>
  <c r="N55" i="33"/>
  <c r="N57" i="33"/>
  <c r="N61" i="33"/>
  <c r="N63" i="33"/>
  <c r="N65" i="33"/>
  <c r="L48" i="33"/>
  <c r="L28" i="33"/>
  <c r="N53" i="33"/>
  <c r="K28" i="33"/>
  <c r="M34" i="33"/>
  <c r="M54" i="33" s="1"/>
  <c r="M36" i="33"/>
  <c r="M56" i="33" s="1"/>
  <c r="M68" i="33" s="1"/>
  <c r="M38" i="33"/>
  <c r="M58" i="33" s="1"/>
  <c r="M40" i="33"/>
  <c r="M60" i="33" s="1"/>
  <c r="M42" i="33"/>
  <c r="M62" i="33" s="1"/>
  <c r="M44" i="33"/>
  <c r="M64" i="33" s="1"/>
  <c r="M46" i="33"/>
  <c r="M66" i="33" s="1"/>
  <c r="C205" i="30"/>
  <c r="D205" i="30"/>
  <c r="D206" i="30" s="1"/>
  <c r="E184" i="31"/>
  <c r="E195" i="31" s="1"/>
  <c r="C182" i="30"/>
  <c r="K31" i="30"/>
  <c r="K51" i="30"/>
  <c r="K99" i="30"/>
  <c r="C184" i="30"/>
  <c r="B52" i="32"/>
  <c r="B55" i="32" s="1"/>
  <c r="L31" i="30"/>
  <c r="L51" i="30"/>
  <c r="L99" i="30"/>
  <c r="D184" i="30"/>
  <c r="D198" i="30" s="1"/>
  <c r="D199" i="30" s="1"/>
  <c r="C52" i="32"/>
  <c r="C55" i="32" s="1"/>
  <c r="B6" i="27"/>
  <c r="B5" i="26"/>
  <c r="M48" i="33" l="1"/>
  <c r="N68" i="33"/>
  <c r="E197" i="31"/>
  <c r="E211" i="31" s="1"/>
  <c r="E212" i="31" s="1"/>
  <c r="E219" i="31" s="1"/>
  <c r="C198" i="30"/>
  <c r="C199" i="30" s="1"/>
  <c r="C206" i="30" s="1"/>
</calcChain>
</file>

<file path=xl/sharedStrings.xml><?xml version="1.0" encoding="utf-8"?>
<sst xmlns="http://schemas.openxmlformats.org/spreadsheetml/2006/main" count="2870" uniqueCount="200">
  <si>
    <t>ÀREA FINANCIERA</t>
  </si>
  <si>
    <t>CTE-5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</si>
  <si>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</si>
  <si>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</si>
  <si>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</si>
  <si>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</si>
  <si>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</si>
  <si>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</si>
  <si>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</si>
  <si>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</si>
  <si>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</si>
  <si>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</si>
  <si>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</si>
  <si>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</si>
  <si>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</si>
  <si>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</si>
  <si>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</si>
  <si>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</si>
  <si>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</si>
  <si>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</si>
  <si>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</si>
  <si>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</si>
  <si>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</si>
  <si>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</si>
  <si>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</si>
  <si>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</si>
  <si>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</si>
  <si>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</si>
  <si>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</si>
  <si>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</si>
  <si>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</si>
  <si>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</si>
  <si>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</si>
  <si>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</si>
  <si>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</si>
  <si>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</si>
  <si>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</si>
  <si>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</si>
  <si>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</si>
  <si>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</si>
  <si>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</si>
  <si>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PROPIEDAD PLANTA Y EQUIPO</t>
  </si>
  <si>
    <t>EQUIPO MEDICO SANITARIO Y DE LABORATORIO</t>
  </si>
  <si>
    <t>OTRAS MAQUINARIAS Y EQUIPOS</t>
  </si>
  <si>
    <t>TOTAL PROPIEDAD PLANTA Y EQUIPO</t>
  </si>
  <si>
    <t>MAYO</t>
  </si>
  <si>
    <t>JUNIO</t>
  </si>
  <si>
    <t>JULIO</t>
  </si>
  <si>
    <t>AGOSTO</t>
  </si>
  <si>
    <t>EQUIPO DE OFICINA</t>
  </si>
  <si>
    <t>EQUIPO DE COMPUTACION</t>
  </si>
  <si>
    <t>SEPTIEMBRE</t>
  </si>
  <si>
    <t>OCTUBRE</t>
  </si>
  <si>
    <t>NOVIEMBRE</t>
  </si>
  <si>
    <t>DICIEMBRE</t>
  </si>
  <si>
    <t>PAPEL DE ESCRITORIO</t>
  </si>
  <si>
    <t>PRODUCTOS DE PAPEL O CARTON</t>
  </si>
  <si>
    <t>TOTAL ANUAL</t>
  </si>
  <si>
    <t>TOTAL GASTOS DE FUNCIONAMIENTO</t>
  </si>
  <si>
    <t>SUMA PROPIEDAD PLANTA Y EQUIPO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</si>
  <si>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</si>
  <si>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</si>
  <si>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</si>
  <si>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</si>
  <si>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</si>
  <si>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</si>
  <si>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</si>
  <si>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</si>
  <si>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Dr. Walter Antonio Mazariegos Samayoa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</si>
  <si>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</si>
  <si>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</si>
  <si>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</si>
  <si>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</si>
  <si>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</si>
  <si>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</si>
  <si>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</si>
  <si>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</si>
  <si>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</si>
  <si>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</si>
  <si>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</si>
  <si>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</si>
  <si>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</si>
  <si>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</si>
  <si>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</si>
  <si>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</si>
  <si>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</si>
  <si>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</si>
  <si>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</si>
  <si>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ANEXO DE CTE-5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</si>
  <si>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</si>
  <si>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</si>
  <si>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</si>
  <si>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</si>
  <si>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CTE-7</t>
  </si>
  <si>
    <t>CORREO ELECTRÓNICO Y TELÉFONO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</si>
  <si>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</si>
  <si>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</si>
  <si>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</si>
  <si>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</si>
  <si>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</si>
  <si>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</si>
  <si>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</si>
  <si>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</si>
  <si>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</si>
  <si>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</si>
  <si>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</si>
  <si>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</si>
  <si>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</si>
  <si>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</si>
  <si>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</si>
  <si>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>Propiedad Planta y Equipo</t>
  </si>
  <si>
    <t xml:space="preserve">        Jefe de Contabilidad</t>
  </si>
  <si>
    <t>CTE-9</t>
  </si>
  <si>
    <t>Programacion de metas fisicas versus ejecucion (mensual) primer cuatrimestre</t>
  </si>
  <si>
    <t xml:space="preserve">Servicio 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</si>
  <si>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</si>
  <si>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</si>
  <si>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</si>
  <si>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</si>
  <si>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</si>
  <si>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</si>
  <si>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</si>
  <si>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</si>
  <si>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</si>
  <si>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</si>
  <si>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</si>
  <si>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</si>
  <si>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</si>
  <si>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</si>
  <si>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</si>
  <si>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</si>
  <si>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</si>
  <si>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>Programacion de metas fisicas versus ejecucion (mensual) segundo cuatrimestre</t>
  </si>
  <si>
    <t>Programacion de metas fisicas versus ejecucion (mensual) tercer cuatrimestre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</si>
  <si>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</si>
  <si>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</si>
  <si>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</si>
  <si>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</si>
  <si>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</si>
  <si>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 xml:space="preserve">    Dr. Walter Antonio Mazariegos Samayoa</t>
  </si>
  <si>
    <t>FONDOS ESTATALES</t>
  </si>
  <si>
    <t>ASIGNACION DEL ESTADO</t>
  </si>
  <si>
    <t>TOTAL ASIGNACION DEL ESTADO</t>
  </si>
  <si>
    <t>011</t>
  </si>
  <si>
    <t>TOTAL RECURSO HUMANO</t>
  </si>
  <si>
    <t>GASTOS GENERALES</t>
  </si>
  <si>
    <t>MANT. DE SOFTWARE</t>
  </si>
  <si>
    <t>MAT. Y REP. DE OTRAS MAQ. Y EQUIPO</t>
  </si>
  <si>
    <t>MAT. Y REP. DE EDIFICIOS</t>
  </si>
  <si>
    <t>PRENDAS DE VESTIR</t>
  </si>
  <si>
    <t>ESPECIES TIMBRADAS Y VALORES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</si>
  <si>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</si>
  <si>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</si>
  <si>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</si>
  <si>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</si>
  <si>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</si>
  <si>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</si>
  <si>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FECHA</t>
  </si>
  <si>
    <t>RECIBO</t>
  </si>
  <si>
    <t>N/A</t>
  </si>
  <si>
    <t>TOTALES…</t>
  </si>
  <si>
    <t>Victor Cresencio Reyes Porres</t>
  </si>
  <si>
    <t>UNICAR</t>
  </si>
  <si>
    <t>Programación y ejecucion mensual por tipo de gasto año  2022, Expresado en Quetzales primer cuatrimestre 2022</t>
  </si>
  <si>
    <t>MANTENIMIENTO Y REPARACION DE EQUIPO DE COMPUTO</t>
  </si>
  <si>
    <t>MANT. Y REP. DE OTRAS MAQ. Y EQUIPO</t>
  </si>
  <si>
    <t>MANT. Y REPARACION DE EDIFICIOS</t>
  </si>
  <si>
    <t>Programación y ejecucion mensual por tipo de gasto año  2022, Expresado en Quetzales segundo cuatrimestre 2022</t>
  </si>
  <si>
    <t>Programación y ejecucion mensual por tipo de gasto año  2022, Expresado en Quetzales tercer cuatrimestre 2022</t>
  </si>
  <si>
    <t>RESUMEN AÑO 2022</t>
  </si>
  <si>
    <t xml:space="preserve">                     Director General</t>
  </si>
  <si>
    <t>10 de febrero 2022</t>
  </si>
  <si>
    <t>PROGRAMACION POR TIPO DE GASTO AÑO 2022</t>
  </si>
  <si>
    <t>RESUMEN AL 31 DE ENERO 2022</t>
  </si>
  <si>
    <t xml:space="preserve">                         Director General</t>
  </si>
  <si>
    <t>dgunicar@yahoo.es          Tel. 24163000</t>
  </si>
  <si>
    <t>Ejecucion de avance fìnanciero programado-ejecutado por categoria del gasto primer cuatrimestre 2022</t>
  </si>
  <si>
    <t>Ejecucion de avance fìnanciero programado-ejecutado por categoria del gasto segundo cuatrimestre 2022</t>
  </si>
  <si>
    <t>Ejecucion de avance fìnanciero programado-ejecutado por categoria del gasto tercer cuatrimestre 2022</t>
  </si>
  <si>
    <t>Resumen año 2022</t>
  </si>
  <si>
    <t>año 2022</t>
  </si>
  <si>
    <t>Total acumulado</t>
  </si>
  <si>
    <t xml:space="preserve">                             Director General</t>
  </si>
  <si>
    <t xml:space="preserve">               10 de febrero 2,022</t>
  </si>
  <si>
    <t>PRESUPUESTO 2022</t>
  </si>
  <si>
    <t>PRESUPUESTO AJUSTADO 2,020</t>
  </si>
  <si>
    <t>APORTES MINISTERIO DE SALUD PUBLICA Y ASISTENCIA SOCIAL AÑO 2,022</t>
  </si>
  <si>
    <t>10 de marzo 2022</t>
  </si>
  <si>
    <t>RESUMEN AL 28 DE FEBRERO 2022</t>
  </si>
  <si>
    <t xml:space="preserve">               10 de marzo 2,022</t>
  </si>
  <si>
    <t>PRESUPUESTO FEBRERO 2,022</t>
  </si>
  <si>
    <t>PRESUPUESTO ENERO 2,022</t>
  </si>
  <si>
    <t>8 de abril 2022</t>
  </si>
  <si>
    <t>RESUMEN AL 31 DE MARZO 2022</t>
  </si>
  <si>
    <t xml:space="preserve">               8 de abril 2,022</t>
  </si>
  <si>
    <t>PRESUPUESTO MARZO 2,022</t>
  </si>
  <si>
    <t>10 de mayo 2022</t>
  </si>
  <si>
    <t>RESUMEN AL 30 DE ABRIL 2022</t>
  </si>
  <si>
    <t xml:space="preserve">               10 de mayo 2,022</t>
  </si>
  <si>
    <t>PRESUPUESTO ABRIL 2,022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</si>
</sst>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&quot;Q&quot;#,##0.00"/>
    <numFmt numFmtId="167" formatCode="#,##0.00;[Red]#,##0.00"/>
    <numFmt numFmtId="168" formatCode="0_);[Red]\(0\)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Cambria"/>
      <family val="1"/>
    </font>
    <font>
      <sz val="12"/>
      <name val="Arial"/>
      <family val="2"/>
    </font>
    <font>
      <b/>
      <sz val="10"/>
      <name val="Arial"/>
      <family val="2"/>
    </font>
    <font>
      <sz val="8.5"/>
      <name val="Book Antiqua"/>
      <family val="1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43" fontId="48" fillId="0" borderId="0" applyFont="0" applyFill="0" applyBorder="0" applyAlignment="0" applyProtection="0"/>
  </cellStyleXfs>
  <cellXfs count="283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6" fillId="0" borderId="0" xfId="0" applyFont="1" applyBorder="1" applyAlignme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/>
    <xf numFmtId="0" fontId="7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 vertical="justify"/>
    </xf>
    <xf numFmtId="49" fontId="8" fillId="0" borderId="12" xfId="0" applyNumberFormat="1" applyFont="1" applyBorder="1" applyAlignment="1">
      <alignment horizontal="center"/>
    </xf>
    <xf numFmtId="164" fontId="7" fillId="0" borderId="12" xfId="2" applyFont="1" applyBorder="1"/>
    <xf numFmtId="0" fontId="0" fillId="0" borderId="0" xfId="0" applyBorder="1"/>
    <xf numFmtId="0" fontId="9" fillId="0" borderId="12" xfId="0" applyFont="1" applyBorder="1"/>
    <xf numFmtId="0" fontId="10" fillId="0" borderId="12" xfId="0" applyFont="1" applyBorder="1"/>
    <xf numFmtId="43" fontId="9" fillId="0" borderId="12" xfId="0" applyNumberFormat="1" applyFont="1" applyBorder="1"/>
    <xf numFmtId="164" fontId="9" fillId="0" borderId="12" xfId="0" applyNumberFormat="1" applyFont="1" applyBorder="1"/>
    <xf numFmtId="164" fontId="10" fillId="0" borderId="12" xfId="2" applyFont="1" applyBorder="1"/>
    <xf numFmtId="0" fontId="11" fillId="0" borderId="12" xfId="0" applyFont="1" applyBorder="1" applyAlignment="1">
      <alignment horizontal="center"/>
    </xf>
    <xf numFmtId="37" fontId="9" fillId="0" borderId="14" xfId="0" applyNumberFormat="1" applyFont="1" applyBorder="1"/>
    <xf numFmtId="164" fontId="11" fillId="0" borderId="12" xfId="2" applyFont="1" applyBorder="1"/>
    <xf numFmtId="37" fontId="10" fillId="0" borderId="15" xfId="0" applyNumberFormat="1" applyFont="1" applyBorder="1"/>
    <xf numFmtId="164" fontId="12" fillId="0" borderId="15" xfId="2" applyFont="1" applyBorder="1"/>
    <xf numFmtId="37" fontId="10" fillId="0" borderId="14" xfId="0" applyNumberFormat="1" applyFont="1" applyBorder="1"/>
    <xf numFmtId="164" fontId="11" fillId="0" borderId="14" xfId="2" applyFont="1" applyBorder="1"/>
    <xf numFmtId="37" fontId="10" fillId="0" borderId="16" xfId="0" applyNumberFormat="1" applyFont="1" applyBorder="1"/>
    <xf numFmtId="0" fontId="13" fillId="0" borderId="12" xfId="0" applyFont="1" applyBorder="1"/>
    <xf numFmtId="0" fontId="13" fillId="0" borderId="6" xfId="0" applyFont="1" applyBorder="1"/>
    <xf numFmtId="0" fontId="13" fillId="0" borderId="17" xfId="0" applyFont="1" applyBorder="1"/>
    <xf numFmtId="37" fontId="9" fillId="0" borderId="18" xfId="0" applyNumberFormat="1" applyFont="1" applyBorder="1"/>
    <xf numFmtId="37" fontId="10" fillId="0" borderId="19" xfId="0" applyNumberFormat="1" applyFont="1" applyBorder="1"/>
    <xf numFmtId="164" fontId="12" fillId="0" borderId="12" xfId="0" applyNumberFormat="1" applyFont="1" applyBorder="1"/>
    <xf numFmtId="0" fontId="13" fillId="0" borderId="0" xfId="0" applyFont="1"/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37" fontId="10" fillId="0" borderId="12" xfId="0" applyNumberFormat="1" applyFont="1" applyBorder="1"/>
    <xf numFmtId="164" fontId="12" fillId="0" borderId="12" xfId="2" applyFont="1" applyBorder="1"/>
    <xf numFmtId="0" fontId="13" fillId="0" borderId="16" xfId="0" applyFont="1" applyBorder="1"/>
    <xf numFmtId="0" fontId="13" fillId="0" borderId="20" xfId="0" applyFont="1" applyBorder="1"/>
    <xf numFmtId="0" fontId="13" fillId="0" borderId="11" xfId="0" applyFont="1" applyBorder="1"/>
    <xf numFmtId="0" fontId="13" fillId="0" borderId="14" xfId="0" applyFont="1" applyBorder="1"/>
    <xf numFmtId="164" fontId="14" fillId="0" borderId="12" xfId="2" applyFont="1" applyBorder="1"/>
    <xf numFmtId="164" fontId="15" fillId="0" borderId="12" xfId="2" applyFont="1" applyBorder="1"/>
    <xf numFmtId="0" fontId="3" fillId="0" borderId="0" xfId="0" applyFont="1"/>
    <xf numFmtId="43" fontId="0" fillId="0" borderId="0" xfId="0" applyNumberFormat="1"/>
    <xf numFmtId="164" fontId="0" fillId="0" borderId="0" xfId="0" applyNumberFormat="1"/>
    <xf numFmtId="0" fontId="8" fillId="0" borderId="12" xfId="0" applyFont="1" applyBorder="1"/>
    <xf numFmtId="43" fontId="8" fillId="0" borderId="12" xfId="0" applyNumberFormat="1" applyFont="1" applyBorder="1"/>
    <xf numFmtId="164" fontId="16" fillId="0" borderId="0" xfId="0" applyNumberFormat="1" applyFont="1"/>
    <xf numFmtId="43" fontId="17" fillId="0" borderId="0" xfId="0" applyNumberFormat="1" applyFont="1"/>
    <xf numFmtId="0" fontId="15" fillId="0" borderId="12" xfId="0" applyFont="1" applyBorder="1" applyAlignment="1">
      <alignment horizontal="center"/>
    </xf>
    <xf numFmtId="164" fontId="18" fillId="0" borderId="15" xfId="2" applyFont="1" applyBorder="1"/>
    <xf numFmtId="164" fontId="15" fillId="0" borderId="14" xfId="2" applyFont="1" applyBorder="1"/>
    <xf numFmtId="164" fontId="1" fillId="0" borderId="0" xfId="2" applyFont="1"/>
    <xf numFmtId="164" fontId="18" fillId="0" borderId="12" xfId="2" applyFont="1" applyBorder="1"/>
    <xf numFmtId="0" fontId="0" fillId="0" borderId="12" xfId="0" applyBorder="1"/>
    <xf numFmtId="37" fontId="9" fillId="0" borderId="12" xfId="0" applyNumberFormat="1" applyFont="1" applyBorder="1"/>
    <xf numFmtId="43" fontId="15" fillId="0" borderId="0" xfId="0" applyNumberFormat="1" applyFont="1"/>
    <xf numFmtId="164" fontId="7" fillId="0" borderId="21" xfId="2" applyFont="1" applyBorder="1"/>
    <xf numFmtId="40" fontId="19" fillId="0" borderId="0" xfId="0" applyNumberFormat="1" applyFont="1"/>
    <xf numFmtId="164" fontId="7" fillId="0" borderId="0" xfId="2" applyFont="1" applyBorder="1"/>
    <xf numFmtId="164" fontId="20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4" fontId="8" fillId="0" borderId="12" xfId="0" applyNumberFormat="1" applyFont="1" applyBorder="1"/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164" fontId="15" fillId="0" borderId="0" xfId="2" applyFont="1"/>
    <xf numFmtId="0" fontId="7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4" xfId="0" applyFont="1" applyBorder="1"/>
    <xf numFmtId="0" fontId="7" fillId="0" borderId="24" xfId="0" applyFont="1" applyBorder="1" applyAlignment="1">
      <alignment horizontal="center"/>
    </xf>
    <xf numFmtId="0" fontId="7" fillId="0" borderId="19" xfId="0" applyFont="1" applyBorder="1"/>
    <xf numFmtId="164" fontId="7" fillId="0" borderId="25" xfId="2" applyFont="1" applyBorder="1"/>
    <xf numFmtId="164" fontId="10" fillId="0" borderId="25" xfId="2" applyFont="1" applyBorder="1"/>
    <xf numFmtId="37" fontId="10" fillId="0" borderId="26" xfId="0" applyNumberFormat="1" applyFont="1" applyBorder="1"/>
    <xf numFmtId="164" fontId="7" fillId="0" borderId="5" xfId="2" applyFont="1" applyBorder="1"/>
    <xf numFmtId="164" fontId="10" fillId="0" borderId="17" xfId="2" applyFont="1" applyBorder="1"/>
    <xf numFmtId="164" fontId="9" fillId="0" borderId="14" xfId="2" applyFont="1" applyBorder="1"/>
    <xf numFmtId="43" fontId="2" fillId="0" borderId="0" xfId="0" applyNumberFormat="1" applyFont="1"/>
    <xf numFmtId="164" fontId="10" fillId="0" borderId="21" xfId="2" applyFont="1" applyBorder="1"/>
    <xf numFmtId="164" fontId="10" fillId="0" borderId="0" xfId="2" applyFont="1" applyBorder="1"/>
    <xf numFmtId="0" fontId="19" fillId="0" borderId="0" xfId="0" applyFont="1"/>
    <xf numFmtId="0" fontId="4" fillId="0" borderId="1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165" fontId="6" fillId="0" borderId="0" xfId="2" applyNumberFormat="1" applyFont="1" applyFill="1" applyBorder="1" applyAlignment="1">
      <alignment wrapText="1"/>
    </xf>
    <xf numFmtId="165" fontId="22" fillId="0" borderId="0" xfId="2" applyNumberFormat="1" applyFont="1" applyFill="1" applyBorder="1" applyAlignment="1">
      <alignment horizontal="center" wrapText="1"/>
    </xf>
    <xf numFmtId="165" fontId="24" fillId="0" borderId="12" xfId="2" applyNumberFormat="1" applyFont="1" applyFill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/>
    <xf numFmtId="165" fontId="25" fillId="0" borderId="12" xfId="2" applyNumberFormat="1" applyFont="1" applyBorder="1" applyAlignment="1">
      <alignment vertical="top" wrapText="1"/>
    </xf>
    <xf numFmtId="164" fontId="26" fillId="0" borderId="12" xfId="2" applyFont="1" applyBorder="1"/>
    <xf numFmtId="164" fontId="9" fillId="0" borderId="12" xfId="2" applyFont="1" applyBorder="1"/>
    <xf numFmtId="164" fontId="27" fillId="0" borderId="12" xfId="2" applyFont="1" applyBorder="1"/>
    <xf numFmtId="39" fontId="1" fillId="0" borderId="0" xfId="2" applyNumberFormat="1" applyFont="1" applyBorder="1"/>
    <xf numFmtId="164" fontId="13" fillId="0" borderId="12" xfId="2" applyFont="1" applyBorder="1"/>
    <xf numFmtId="164" fontId="28" fillId="0" borderId="12" xfId="2" applyFont="1" applyBorder="1"/>
    <xf numFmtId="164" fontId="29" fillId="0" borderId="12" xfId="2" applyFont="1" applyBorder="1"/>
    <xf numFmtId="165" fontId="1" fillId="0" borderId="0" xfId="2" applyNumberFormat="1" applyFont="1" applyBorder="1"/>
    <xf numFmtId="39" fontId="13" fillId="0" borderId="0" xfId="0" applyNumberFormat="1" applyFont="1"/>
    <xf numFmtId="39" fontId="30" fillId="0" borderId="0" xfId="0" applyNumberFormat="1" applyFont="1"/>
    <xf numFmtId="165" fontId="30" fillId="0" borderId="0" xfId="0" applyNumberFormat="1" applyFont="1"/>
    <xf numFmtId="39" fontId="3" fillId="0" borderId="0" xfId="0" applyNumberFormat="1" applyFont="1"/>
    <xf numFmtId="39" fontId="0" fillId="0" borderId="0" xfId="0" applyNumberFormat="1" applyFont="1"/>
    <xf numFmtId="165" fontId="23" fillId="0" borderId="0" xfId="2" applyNumberFormat="1" applyFont="1" applyFill="1" applyBorder="1" applyAlignment="1">
      <alignment wrapText="1"/>
    </xf>
    <xf numFmtId="165" fontId="25" fillId="0" borderId="12" xfId="2" applyNumberFormat="1" applyFont="1" applyFill="1" applyBorder="1" applyAlignment="1">
      <alignment horizontal="center"/>
    </xf>
    <xf numFmtId="165" fontId="31" fillId="0" borderId="12" xfId="2" applyNumberFormat="1" applyFont="1" applyFill="1" applyBorder="1" applyAlignment="1">
      <alignment horizontal="center"/>
    </xf>
    <xf numFmtId="165" fontId="25" fillId="0" borderId="0" xfId="2" applyNumberFormat="1" applyFont="1" applyBorder="1" applyAlignment="1">
      <alignment vertical="top" wrapText="1"/>
    </xf>
    <xf numFmtId="164" fontId="32" fillId="0" borderId="0" xfId="2" applyFont="1" applyBorder="1"/>
    <xf numFmtId="164" fontId="28" fillId="0" borderId="0" xfId="2" applyFont="1" applyBorder="1"/>
    <xf numFmtId="165" fontId="25" fillId="0" borderId="0" xfId="2" applyNumberFormat="1" applyFont="1" applyFill="1" applyBorder="1" applyAlignment="1">
      <alignment horizontal="center" wrapText="1"/>
    </xf>
    <xf numFmtId="165" fontId="23" fillId="0" borderId="0" xfId="2" applyNumberFormat="1" applyFont="1" applyBorder="1" applyAlignment="1">
      <alignment vertical="top" wrapText="1"/>
    </xf>
    <xf numFmtId="164" fontId="33" fillId="0" borderId="0" xfId="2" applyFont="1" applyBorder="1"/>
    <xf numFmtId="164" fontId="34" fillId="0" borderId="0" xfId="2" applyFont="1" applyBorder="1"/>
    <xf numFmtId="165" fontId="23" fillId="0" borderId="0" xfId="2" applyNumberFormat="1" applyFont="1" applyBorder="1" applyAlignment="1">
      <alignment horizontal="left" wrapText="1"/>
    </xf>
    <xf numFmtId="165" fontId="23" fillId="0" borderId="12" xfId="2" applyNumberFormat="1" applyFont="1" applyBorder="1" applyAlignment="1">
      <alignment vertical="top" wrapText="1"/>
    </xf>
    <xf numFmtId="164" fontId="35" fillId="0" borderId="12" xfId="2" applyFont="1" applyBorder="1"/>
    <xf numFmtId="164" fontId="33" fillId="0" borderId="12" xfId="2" applyFont="1" applyBorder="1"/>
    <xf numFmtId="0" fontId="18" fillId="0" borderId="0" xfId="0" applyFont="1" applyAlignment="1">
      <alignment horizontal="center"/>
    </xf>
    <xf numFmtId="164" fontId="18" fillId="0" borderId="21" xfId="2" applyFont="1" applyBorder="1"/>
    <xf numFmtId="164" fontId="18" fillId="0" borderId="0" xfId="2" applyFont="1" applyBorder="1"/>
    <xf numFmtId="0" fontId="3" fillId="0" borderId="1" xfId="0" applyFont="1" applyFill="1" applyBorder="1" applyAlignment="1">
      <alignment horizontal="center"/>
    </xf>
    <xf numFmtId="0" fontId="36" fillId="0" borderId="0" xfId="0" applyFont="1"/>
    <xf numFmtId="165" fontId="23" fillId="0" borderId="0" xfId="2" applyNumberFormat="1" applyFont="1" applyFill="1" applyBorder="1" applyAlignment="1">
      <alignment horizontal="center" wrapText="1"/>
    </xf>
    <xf numFmtId="165" fontId="23" fillId="0" borderId="15" xfId="2" applyNumberFormat="1" applyFont="1" applyFill="1" applyBorder="1" applyAlignment="1">
      <alignment horizontal="center"/>
    </xf>
    <xf numFmtId="165" fontId="23" fillId="0" borderId="33" xfId="2" applyNumberFormat="1" applyFont="1" applyFill="1" applyBorder="1" applyAlignment="1">
      <alignment horizontal="center"/>
    </xf>
    <xf numFmtId="0" fontId="34" fillId="0" borderId="34" xfId="0" applyFont="1" applyBorder="1" applyAlignment="1">
      <alignment horizontal="center"/>
    </xf>
    <xf numFmtId="165" fontId="37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5" xfId="2" applyNumberFormat="1" applyFont="1" applyBorder="1" applyAlignment="1">
      <alignment horizontal="center"/>
    </xf>
    <xf numFmtId="0" fontId="34" fillId="0" borderId="36" xfId="0" applyFont="1" applyBorder="1" applyAlignment="1">
      <alignment horizontal="center"/>
    </xf>
    <xf numFmtId="165" fontId="37" fillId="0" borderId="12" xfId="2" applyNumberFormat="1" applyFont="1" applyBorder="1" applyAlignment="1">
      <alignment vertical="top" wrapText="1"/>
    </xf>
    <xf numFmtId="165" fontId="37" fillId="0" borderId="12" xfId="2" applyNumberFormat="1" applyFont="1" applyBorder="1" applyAlignment="1">
      <alignment horizontal="left" wrapText="1"/>
    </xf>
    <xf numFmtId="1" fontId="3" fillId="0" borderId="6" xfId="2" applyNumberFormat="1" applyFont="1" applyBorder="1" applyAlignment="1">
      <alignment horizontal="center"/>
    </xf>
    <xf numFmtId="1" fontId="3" fillId="0" borderId="17" xfId="2" applyNumberFormat="1" applyFont="1" applyBorder="1" applyAlignment="1">
      <alignment horizontal="center"/>
    </xf>
    <xf numFmtId="0" fontId="3" fillId="0" borderId="0" xfId="0" applyFont="1" applyBorder="1"/>
    <xf numFmtId="0" fontId="3" fillId="0" borderId="22" xfId="0" applyFont="1" applyBorder="1" applyAlignment="1">
      <alignment horizontal="center"/>
    </xf>
    <xf numFmtId="165" fontId="23" fillId="0" borderId="0" xfId="2" applyNumberFormat="1" applyFont="1" applyBorder="1" applyAlignment="1">
      <alignment horizontal="center"/>
    </xf>
    <xf numFmtId="1" fontId="3" fillId="0" borderId="0" xfId="2" applyNumberFormat="1" applyFont="1" applyBorder="1" applyAlignment="1">
      <alignment horizontal="center"/>
    </xf>
    <xf numFmtId="165" fontId="3" fillId="0" borderId="6" xfId="2" applyNumberFormat="1" applyFont="1" applyBorder="1" applyAlignment="1">
      <alignment horizontal="center"/>
    </xf>
    <xf numFmtId="165" fontId="3" fillId="0" borderId="17" xfId="2" applyNumberFormat="1" applyFont="1" applyBorder="1" applyAlignment="1">
      <alignment horizontal="center"/>
    </xf>
    <xf numFmtId="0" fontId="38" fillId="0" borderId="0" xfId="3" applyBorder="1"/>
    <xf numFmtId="0" fontId="40" fillId="2" borderId="12" xfId="3" applyFont="1" applyFill="1" applyBorder="1" applyAlignment="1">
      <alignment horizontal="center" vertical="center" wrapText="1"/>
    </xf>
    <xf numFmtId="49" fontId="41" fillId="0" borderId="12" xfId="3" applyNumberFormat="1" applyFont="1" applyFill="1" applyBorder="1" applyAlignment="1">
      <alignment horizontal="center"/>
    </xf>
    <xf numFmtId="37" fontId="41" fillId="0" borderId="12" xfId="3" applyNumberFormat="1" applyFont="1" applyFill="1" applyBorder="1" applyAlignment="1">
      <alignment horizontal="center"/>
    </xf>
    <xf numFmtId="39" fontId="41" fillId="0" borderId="12" xfId="4" applyNumberFormat="1" applyFont="1" applyFill="1" applyBorder="1"/>
    <xf numFmtId="37" fontId="42" fillId="0" borderId="12" xfId="3" applyNumberFormat="1" applyFont="1" applyFill="1" applyBorder="1"/>
    <xf numFmtId="43" fontId="42" fillId="0" borderId="12" xfId="3" applyNumberFormat="1" applyFont="1" applyFill="1" applyBorder="1"/>
    <xf numFmtId="37" fontId="42" fillId="0" borderId="12" xfId="3" applyNumberFormat="1" applyFont="1" applyFill="1" applyBorder="1" applyAlignment="1">
      <alignment horizontal="center"/>
    </xf>
    <xf numFmtId="37" fontId="41" fillId="0" borderId="12" xfId="3" applyNumberFormat="1" applyFont="1" applyFill="1" applyBorder="1"/>
    <xf numFmtId="43" fontId="41" fillId="0" borderId="12" xfId="3" applyNumberFormat="1" applyFont="1" applyFill="1" applyBorder="1"/>
    <xf numFmtId="166" fontId="44" fillId="0" borderId="12" xfId="3" applyNumberFormat="1" applyFont="1" applyFill="1" applyBorder="1" applyAlignment="1">
      <alignment horizontal="left" vertical="center" wrapText="1"/>
    </xf>
    <xf numFmtId="39" fontId="41" fillId="0" borderId="12" xfId="3" applyNumberFormat="1" applyFont="1" applyFill="1" applyBorder="1"/>
    <xf numFmtId="37" fontId="43" fillId="2" borderId="12" xfId="3" applyNumberFormat="1" applyFont="1" applyFill="1" applyBorder="1" applyAlignment="1">
      <alignment horizontal="center"/>
    </xf>
    <xf numFmtId="0" fontId="41" fillId="0" borderId="12" xfId="3" applyNumberFormat="1" applyFont="1" applyFill="1" applyBorder="1" applyAlignment="1" applyProtection="1">
      <alignment vertical="center" wrapText="1"/>
    </xf>
    <xf numFmtId="39" fontId="42" fillId="0" borderId="12" xfId="4" applyNumberFormat="1" applyFont="1" applyFill="1" applyBorder="1"/>
    <xf numFmtId="0" fontId="45" fillId="0" borderId="0" xfId="3" applyFont="1" applyBorder="1" applyAlignment="1">
      <alignment horizontal="center"/>
    </xf>
    <xf numFmtId="0" fontId="45" fillId="0" borderId="0" xfId="3" applyFont="1" applyBorder="1"/>
    <xf numFmtId="0" fontId="42" fillId="0" borderId="0" xfId="3" applyFont="1" applyBorder="1" applyAlignment="1">
      <alignment horizontal="right"/>
    </xf>
    <xf numFmtId="0" fontId="46" fillId="0" borderId="0" xfId="3" applyFont="1" applyBorder="1" applyAlignment="1"/>
    <xf numFmtId="0" fontId="47" fillId="0" borderId="0" xfId="3" applyFont="1" applyBorder="1"/>
    <xf numFmtId="0" fontId="38" fillId="0" borderId="0" xfId="3" applyBorder="1" applyAlignment="1">
      <alignment horizontal="center"/>
    </xf>
    <xf numFmtId="43" fontId="47" fillId="0" borderId="0" xfId="3" applyNumberFormat="1" applyFont="1" applyBorder="1"/>
    <xf numFmtId="0" fontId="38" fillId="0" borderId="0" xfId="3"/>
    <xf numFmtId="0" fontId="38" fillId="0" borderId="0" xfId="3" applyAlignment="1">
      <alignment horizontal="center"/>
    </xf>
    <xf numFmtId="0" fontId="47" fillId="0" borderId="0" xfId="3" applyFont="1"/>
    <xf numFmtId="43" fontId="40" fillId="2" borderId="12" xfId="3" applyNumberFormat="1" applyFont="1" applyFill="1" applyBorder="1" applyAlignment="1">
      <alignment horizontal="center" vertical="center" wrapText="1"/>
    </xf>
    <xf numFmtId="40" fontId="41" fillId="0" borderId="12" xfId="3" applyNumberFormat="1" applyFont="1" applyFill="1" applyBorder="1"/>
    <xf numFmtId="167" fontId="42" fillId="0" borderId="12" xfId="3" applyNumberFormat="1" applyFont="1" applyFill="1" applyBorder="1"/>
    <xf numFmtId="0" fontId="48" fillId="0" borderId="12" xfId="3" applyFont="1" applyFill="1" applyBorder="1"/>
    <xf numFmtId="0" fontId="50" fillId="0" borderId="12" xfId="0" applyFont="1" applyBorder="1" applyAlignment="1">
      <alignment horizontal="center"/>
    </xf>
    <xf numFmtId="0" fontId="51" fillId="0" borderId="12" xfId="0" applyFont="1" applyBorder="1"/>
    <xf numFmtId="40" fontId="48" fillId="0" borderId="12" xfId="0" applyNumberFormat="1" applyFont="1" applyBorder="1"/>
    <xf numFmtId="14" fontId="51" fillId="0" borderId="12" xfId="0" applyNumberFormat="1" applyFont="1" applyBorder="1"/>
    <xf numFmtId="0" fontId="50" fillId="0" borderId="0" xfId="0" applyFont="1" applyFill="1" applyBorder="1"/>
    <xf numFmtId="40" fontId="50" fillId="0" borderId="37" xfId="0" applyNumberFormat="1" applyFont="1" applyBorder="1"/>
    <xf numFmtId="0" fontId="50" fillId="0" borderId="37" xfId="0" applyFont="1" applyBorder="1"/>
    <xf numFmtId="0" fontId="52" fillId="0" borderId="0" xfId="0" applyFont="1"/>
    <xf numFmtId="40" fontId="51" fillId="0" borderId="12" xfId="0" applyNumberFormat="1" applyFont="1" applyBorder="1"/>
    <xf numFmtId="0" fontId="11" fillId="0" borderId="25" xfId="0" applyFont="1" applyBorder="1" applyAlignment="1">
      <alignment horizontal="center"/>
    </xf>
    <xf numFmtId="37" fontId="9" fillId="0" borderId="24" xfId="0" applyNumberFormat="1" applyFont="1" applyBorder="1"/>
    <xf numFmtId="164" fontId="11" fillId="0" borderId="25" xfId="2" applyFont="1" applyBorder="1"/>
    <xf numFmtId="0" fontId="11" fillId="0" borderId="5" xfId="0" applyFont="1" applyBorder="1" applyAlignment="1">
      <alignment horizontal="center"/>
    </xf>
    <xf numFmtId="37" fontId="10" fillId="0" borderId="6" xfId="0" applyNumberFormat="1" applyFont="1" applyBorder="1"/>
    <xf numFmtId="164" fontId="12" fillId="0" borderId="6" xfId="2" applyFont="1" applyBorder="1"/>
    <xf numFmtId="164" fontId="12" fillId="0" borderId="17" xfId="2" applyFont="1" applyBorder="1"/>
    <xf numFmtId="0" fontId="11" fillId="0" borderId="14" xfId="0" applyFont="1" applyBorder="1" applyAlignment="1">
      <alignment horizontal="center"/>
    </xf>
    <xf numFmtId="37" fontId="10" fillId="0" borderId="38" xfId="0" applyNumberFormat="1" applyFont="1" applyBorder="1"/>
    <xf numFmtId="37" fontId="9" fillId="0" borderId="14" xfId="0" applyNumberFormat="1" applyFont="1" applyBorder="1" applyAlignment="1">
      <alignment wrapText="1"/>
    </xf>
    <xf numFmtId="164" fontId="15" fillId="0" borderId="25" xfId="2" applyFont="1" applyBorder="1"/>
    <xf numFmtId="164" fontId="14" fillId="0" borderId="25" xfId="2" applyFont="1" applyBorder="1"/>
    <xf numFmtId="0" fontId="13" fillId="0" borderId="5" xfId="0" applyFont="1" applyBorder="1"/>
    <xf numFmtId="37" fontId="10" fillId="0" borderId="0" xfId="0" applyNumberFormat="1" applyFont="1" applyBorder="1"/>
    <xf numFmtId="164" fontId="12" fillId="0" borderId="0" xfId="0" applyNumberFormat="1" applyFont="1" applyBorder="1"/>
    <xf numFmtId="40" fontId="1" fillId="0" borderId="0" xfId="2" applyNumberFormat="1" applyFont="1" applyBorder="1"/>
    <xf numFmtId="0" fontId="42" fillId="0" borderId="12" xfId="3" applyFont="1" applyFill="1" applyBorder="1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0" fillId="2" borderId="12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0" fillId="2" borderId="12" xfId="3" applyFont="1" applyFill="1" applyBorder="1" applyAlignment="1">
      <alignment horizontal="center" vertical="center" wrapText="1"/>
    </xf>
    <xf numFmtId="14" fontId="51" fillId="0" borderId="12" xfId="0" applyNumberFormat="1" applyFont="1" applyBorder="1" applyAlignment="1">
      <alignment horizontal="center"/>
    </xf>
    <xf numFmtId="168" fontId="51" fillId="0" borderId="12" xfId="0" applyNumberFormat="1" applyFont="1" applyBorder="1" applyAlignment="1">
      <alignment horizontal="center"/>
    </xf>
    <xf numFmtId="0" fontId="51" fillId="0" borderId="12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65" fontId="6" fillId="0" borderId="0" xfId="2" applyNumberFormat="1" applyFont="1" applyFill="1" applyBorder="1" applyAlignment="1">
      <alignment horizontal="center" wrapText="1"/>
    </xf>
    <xf numFmtId="165" fontId="23" fillId="0" borderId="25" xfId="2" applyNumberFormat="1" applyFont="1" applyFill="1" applyBorder="1" applyAlignment="1">
      <alignment horizontal="center" vertical="center" wrapText="1"/>
    </xf>
    <xf numFmtId="165" fontId="23" fillId="0" borderId="14" xfId="2" applyNumberFormat="1" applyFont="1" applyFill="1" applyBorder="1" applyAlignment="1">
      <alignment horizontal="center" vertical="center" wrapText="1"/>
    </xf>
    <xf numFmtId="165" fontId="23" fillId="0" borderId="12" xfId="2" applyNumberFormat="1" applyFont="1" applyFill="1" applyBorder="1" applyAlignment="1">
      <alignment horizontal="center" wrapText="1"/>
    </xf>
    <xf numFmtId="165" fontId="25" fillId="0" borderId="25" xfId="2" applyNumberFormat="1" applyFont="1" applyFill="1" applyBorder="1" applyAlignment="1">
      <alignment horizontal="center" vertical="center" wrapText="1"/>
    </xf>
    <xf numFmtId="165" fontId="25" fillId="0" borderId="14" xfId="2" applyNumberFormat="1" applyFont="1" applyFill="1" applyBorder="1" applyAlignment="1">
      <alignment horizontal="center" vertical="center" wrapText="1"/>
    </xf>
    <xf numFmtId="165" fontId="25" fillId="0" borderId="12" xfId="2" applyNumberFormat="1" applyFont="1" applyFill="1" applyBorder="1" applyAlignment="1">
      <alignment horizontal="center" wrapText="1"/>
    </xf>
    <xf numFmtId="165" fontId="25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165" fontId="23" fillId="0" borderId="23" xfId="2" applyNumberFormat="1" applyFont="1" applyFill="1" applyBorder="1" applyAlignment="1">
      <alignment horizontal="center"/>
    </xf>
    <xf numFmtId="165" fontId="23" fillId="0" borderId="30" xfId="2" applyNumberFormat="1" applyFont="1" applyFill="1" applyBorder="1" applyAlignment="1">
      <alignment horizontal="center"/>
    </xf>
    <xf numFmtId="165" fontId="23" fillId="0" borderId="2" xfId="2" applyNumberFormat="1" applyFont="1" applyBorder="1" applyAlignment="1">
      <alignment horizontal="center"/>
    </xf>
    <xf numFmtId="165" fontId="23" fillId="0" borderId="10" xfId="2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165" fontId="23" fillId="0" borderId="29" xfId="2" applyNumberFormat="1" applyFont="1" applyFill="1" applyBorder="1" applyAlignment="1">
      <alignment horizontal="center" vertical="center" wrapText="1"/>
    </xf>
    <xf numFmtId="165" fontId="23" fillId="0" borderId="32" xfId="2" applyNumberFormat="1" applyFont="1" applyFill="1" applyBorder="1" applyAlignment="1">
      <alignment horizontal="center" vertical="center" wrapText="1"/>
    </xf>
    <xf numFmtId="165" fontId="23" fillId="0" borderId="23" xfId="2" applyNumberFormat="1" applyFont="1" applyFill="1" applyBorder="1" applyAlignment="1">
      <alignment horizontal="center" wrapText="1"/>
    </xf>
    <xf numFmtId="0" fontId="48" fillId="0" borderId="0" xfId="3" applyFont="1" applyBorder="1" applyAlignment="1">
      <alignment horizontal="center"/>
    </xf>
    <xf numFmtId="0" fontId="39" fillId="0" borderId="0" xfId="3" applyFont="1" applyFill="1" applyBorder="1" applyAlignment="1">
      <alignment horizontal="center"/>
    </xf>
    <xf numFmtId="0" fontId="39" fillId="0" borderId="27" xfId="3" applyFont="1" applyFill="1" applyBorder="1" applyAlignment="1">
      <alignment horizontal="center"/>
    </xf>
    <xf numFmtId="0" fontId="40" fillId="2" borderId="12" xfId="3" applyFont="1" applyFill="1" applyBorder="1" applyAlignment="1">
      <alignment horizontal="center" vertical="center" wrapText="1"/>
    </xf>
    <xf numFmtId="37" fontId="40" fillId="2" borderId="12" xfId="3" applyNumberFormat="1" applyFont="1" applyFill="1" applyBorder="1" applyAlignment="1">
      <alignment horizontal="center"/>
    </xf>
    <xf numFmtId="0" fontId="49" fillId="0" borderId="27" xfId="0" applyFont="1" applyBorder="1" applyAlignment="1">
      <alignment horizontal="center"/>
    </xf>
  </cellXfs>
  <cellStyles count="6">
    <cellStyle name="Hipervínculo" xfId="1" builtinId="8"/>
    <cellStyle name="Millares 2" xfId="2"/>
    <cellStyle name="Millares 3" xfId="4"/>
    <cellStyle name="Millares 4" xfId="5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23"/>
  <sheetViews>
    <sheetView topLeftCell="A194" workbookViewId="0">
      <selection activeCell="B208" sqref="B20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29" t="s">
        <v>1</v>
      </c>
      <c r="L8" s="230"/>
    </row>
    <row r="10" spans="1:19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"/>
      <c r="N10" s="2"/>
      <c r="O10" s="2"/>
      <c r="P10" s="2"/>
      <c r="Q10" s="2"/>
      <c r="R10" s="2"/>
      <c r="S10" s="2"/>
    </row>
    <row r="11" spans="1:19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"/>
      <c r="N11" s="2"/>
      <c r="O11" s="2"/>
      <c r="P11" s="2"/>
      <c r="Q11" s="2"/>
      <c r="R11" s="2"/>
      <c r="S11" s="2"/>
    </row>
    <row r="12" spans="1:19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"/>
      <c r="N12" s="2"/>
      <c r="O12" s="2"/>
      <c r="P12" s="2"/>
      <c r="Q12" s="2"/>
      <c r="R12" s="2"/>
      <c r="S12" s="2"/>
    </row>
    <row r="13" spans="1:19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16.5" thickBot="1" x14ac:dyDescent="0.3">
      <c r="A14" s="234" t="s">
        <v>163</v>
      </c>
      <c r="B14" s="234"/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4"/>
      <c r="N14" s="4"/>
      <c r="O14" s="4"/>
      <c r="P14" s="4"/>
      <c r="Q14" s="4"/>
      <c r="R14" s="4"/>
      <c r="S14" s="4"/>
    </row>
    <row r="15" spans="1:19" ht="30.75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  <c r="K15" s="244" t="s">
        <v>11</v>
      </c>
      <c r="L15" s="245"/>
      <c r="M15" s="7"/>
      <c r="N15" s="235"/>
      <c r="O15" s="235"/>
      <c r="P15" s="235"/>
      <c r="Q15" s="235"/>
      <c r="R15" s="235"/>
      <c r="S15" s="235"/>
    </row>
    <row r="16" spans="1:19" ht="15.75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  <c r="K16" s="10" t="s">
        <v>12</v>
      </c>
      <c r="L16" s="10" t="s">
        <v>13</v>
      </c>
      <c r="M16" s="11"/>
      <c r="N16" s="7"/>
      <c r="O16" s="11"/>
      <c r="P16" s="7"/>
      <c r="Q16" s="11"/>
      <c r="R16" s="7"/>
      <c r="S16" s="11"/>
    </row>
    <row r="17" spans="1:19" ht="15.75" x14ac:dyDescent="0.3">
      <c r="A17" s="12" t="s">
        <v>143</v>
      </c>
      <c r="B17" s="9" t="s">
        <v>14</v>
      </c>
      <c r="C17" s="59">
        <v>2414811.33</v>
      </c>
      <c r="D17" s="13">
        <v>2367268.7000000002</v>
      </c>
      <c r="E17" s="13"/>
      <c r="F17" s="13"/>
      <c r="G17" s="13"/>
      <c r="H17" s="13"/>
      <c r="I17" s="13"/>
      <c r="J17" s="13"/>
      <c r="K17" s="13">
        <f>+C17+E17+G17+I17</f>
        <v>2414811.33</v>
      </c>
      <c r="L17" s="13">
        <f>+D17+F17+H17+J17</f>
        <v>2367268.7000000002</v>
      </c>
      <c r="M17" s="14"/>
      <c r="N17" s="14"/>
      <c r="O17" s="14"/>
      <c r="P17" s="14"/>
      <c r="Q17" s="14"/>
      <c r="R17" s="14"/>
      <c r="S17" s="14"/>
    </row>
    <row r="18" spans="1:19" ht="15.75" x14ac:dyDescent="0.3">
      <c r="A18" s="15"/>
      <c r="B18" s="16"/>
      <c r="C18" s="17"/>
      <c r="D18" s="15"/>
      <c r="E18" s="18"/>
      <c r="F18" s="18"/>
      <c r="G18" s="15"/>
      <c r="H18" s="18"/>
      <c r="I18" s="15"/>
      <c r="J18" s="18"/>
      <c r="K18" s="17"/>
      <c r="L18" s="17"/>
      <c r="M18" s="14"/>
      <c r="N18" s="14"/>
      <c r="O18" s="14"/>
      <c r="P18" s="14"/>
      <c r="Q18" s="14"/>
      <c r="R18" s="14"/>
      <c r="S18" s="14"/>
    </row>
    <row r="19" spans="1:19" ht="15.75" x14ac:dyDescent="0.3">
      <c r="A19" s="15"/>
      <c r="B19" s="16" t="s">
        <v>15</v>
      </c>
      <c r="C19" s="19">
        <f t="shared" ref="C19:H19" si="0">+C31+C47</f>
        <v>2612557.8600000003</v>
      </c>
      <c r="D19" s="19">
        <f t="shared" si="0"/>
        <v>0</v>
      </c>
      <c r="E19" s="19">
        <f t="shared" si="0"/>
        <v>0</v>
      </c>
      <c r="F19" s="19">
        <f t="shared" si="0"/>
        <v>0</v>
      </c>
      <c r="G19" s="19">
        <f t="shared" si="0"/>
        <v>0</v>
      </c>
      <c r="H19" s="19">
        <f t="shared" si="0"/>
        <v>0</v>
      </c>
      <c r="I19" s="19">
        <f>+I31+I47</f>
        <v>0</v>
      </c>
      <c r="J19" s="19">
        <f>+J31+J47</f>
        <v>0</v>
      </c>
      <c r="K19" s="19">
        <f>+C19+E19+G19+I19</f>
        <v>2612557.8600000003</v>
      </c>
      <c r="L19" s="19">
        <f>+D19+F19+H19+J19</f>
        <v>0</v>
      </c>
      <c r="M19" s="14"/>
      <c r="N19" s="14"/>
      <c r="O19" s="14"/>
      <c r="P19" s="14"/>
      <c r="Q19" s="14"/>
      <c r="R19" s="14"/>
      <c r="S19" s="14"/>
    </row>
    <row r="20" spans="1:19" x14ac:dyDescent="0.25">
      <c r="A20" s="20">
        <v>111</v>
      </c>
      <c r="B20" s="21" t="s">
        <v>16</v>
      </c>
      <c r="C20" s="22">
        <v>0</v>
      </c>
      <c r="D20" s="22">
        <v>0</v>
      </c>
      <c r="E20" s="22"/>
      <c r="F20" s="22"/>
      <c r="G20" s="22"/>
      <c r="H20" s="22"/>
      <c r="I20" s="22"/>
      <c r="J20" s="22"/>
      <c r="K20" s="22">
        <f>+C20+E20+G20+I20</f>
        <v>0</v>
      </c>
      <c r="L20" s="22">
        <f>+D20+F20+H20+J20</f>
        <v>0</v>
      </c>
      <c r="M20" s="14"/>
      <c r="N20" s="14"/>
      <c r="O20" s="14"/>
      <c r="P20" s="14"/>
      <c r="Q20" s="14"/>
      <c r="R20" s="14"/>
      <c r="S20" s="14"/>
    </row>
    <row r="21" spans="1:19" x14ac:dyDescent="0.25">
      <c r="A21" s="20">
        <v>113</v>
      </c>
      <c r="B21" s="21" t="s">
        <v>17</v>
      </c>
      <c r="C21" s="22">
        <v>10564.58</v>
      </c>
      <c r="D21" s="22">
        <v>0</v>
      </c>
      <c r="E21" s="22"/>
      <c r="F21" s="22"/>
      <c r="G21" s="22"/>
      <c r="H21" s="22"/>
      <c r="I21" s="22"/>
      <c r="J21" s="22"/>
      <c r="K21" s="22">
        <f t="shared" ref="K21:L30" si="1">+C21+E21+G21+I21</f>
        <v>10564.58</v>
      </c>
      <c r="L21" s="22">
        <f t="shared" si="1"/>
        <v>0</v>
      </c>
      <c r="M21" s="14"/>
      <c r="N21" s="14"/>
      <c r="O21" s="14"/>
      <c r="P21" s="14"/>
      <c r="Q21" s="14"/>
      <c r="R21" s="14"/>
      <c r="S21" s="14"/>
    </row>
    <row r="22" spans="1:19" x14ac:dyDescent="0.25">
      <c r="A22" s="20">
        <v>122</v>
      </c>
      <c r="B22" s="21" t="s">
        <v>18</v>
      </c>
      <c r="C22" s="22">
        <v>0</v>
      </c>
      <c r="D22" s="22">
        <v>0</v>
      </c>
      <c r="E22" s="22"/>
      <c r="F22" s="22"/>
      <c r="G22" s="22"/>
      <c r="H22" s="22"/>
      <c r="I22" s="22"/>
      <c r="J22" s="22"/>
      <c r="K22" s="22">
        <f t="shared" si="1"/>
        <v>0</v>
      </c>
      <c r="L22" s="22">
        <f t="shared" si="1"/>
        <v>0</v>
      </c>
      <c r="M22" s="14"/>
      <c r="N22" s="14"/>
      <c r="O22" s="14"/>
      <c r="P22" s="14"/>
      <c r="Q22" s="14"/>
      <c r="R22" s="14"/>
      <c r="S22" s="14"/>
    </row>
    <row r="23" spans="1:19" x14ac:dyDescent="0.25">
      <c r="A23" s="20">
        <v>163</v>
      </c>
      <c r="B23" s="21" t="s">
        <v>19</v>
      </c>
      <c r="C23" s="22">
        <v>0</v>
      </c>
      <c r="D23" s="22">
        <v>0</v>
      </c>
      <c r="E23" s="22"/>
      <c r="F23" s="22"/>
      <c r="G23" s="22"/>
      <c r="H23" s="22"/>
      <c r="I23" s="22"/>
      <c r="J23" s="22"/>
      <c r="K23" s="22">
        <f t="shared" si="1"/>
        <v>0</v>
      </c>
      <c r="L23" s="22">
        <f t="shared" si="1"/>
        <v>0</v>
      </c>
      <c r="M23" s="14"/>
      <c r="N23" s="14"/>
      <c r="O23" s="14"/>
      <c r="P23" s="14"/>
      <c r="Q23" s="14"/>
      <c r="R23" s="14"/>
      <c r="S23" s="14"/>
    </row>
    <row r="24" spans="1:19" x14ac:dyDescent="0.25">
      <c r="A24" s="20">
        <v>168</v>
      </c>
      <c r="B24" s="21" t="s">
        <v>164</v>
      </c>
      <c r="C24" s="22">
        <v>0</v>
      </c>
      <c r="D24" s="22">
        <v>0</v>
      </c>
      <c r="E24" s="46"/>
      <c r="F24" s="22"/>
      <c r="G24" s="46"/>
      <c r="H24" s="22"/>
      <c r="I24" s="46"/>
      <c r="J24" s="22"/>
      <c r="K24" s="22">
        <f>+C24+E24+G24+I24</f>
        <v>0</v>
      </c>
      <c r="L24" s="22">
        <f>+D24+F24+H24+J24</f>
        <v>0</v>
      </c>
      <c r="M24" s="14"/>
      <c r="N24" s="14"/>
      <c r="O24" s="14"/>
      <c r="P24" s="14"/>
      <c r="Q24" s="14"/>
      <c r="R24" s="14"/>
      <c r="S24" s="14"/>
    </row>
    <row r="25" spans="1:19" x14ac:dyDescent="0.25">
      <c r="A25" s="20">
        <v>169</v>
      </c>
      <c r="B25" s="21" t="s">
        <v>165</v>
      </c>
      <c r="C25" s="22">
        <v>3526.67</v>
      </c>
      <c r="D25" s="22">
        <v>0</v>
      </c>
      <c r="E25" s="22"/>
      <c r="F25" s="22"/>
      <c r="G25" s="22"/>
      <c r="H25" s="22"/>
      <c r="I25" s="22"/>
      <c r="J25" s="22"/>
      <c r="K25" s="22">
        <f t="shared" si="1"/>
        <v>3526.67</v>
      </c>
      <c r="L25" s="22">
        <f t="shared" si="1"/>
        <v>0</v>
      </c>
      <c r="M25" s="14"/>
      <c r="N25" s="14"/>
      <c r="O25" s="14"/>
      <c r="P25" s="14"/>
      <c r="Q25" s="14"/>
      <c r="R25" s="14"/>
      <c r="S25" s="14"/>
    </row>
    <row r="26" spans="1:19" x14ac:dyDescent="0.25">
      <c r="A26" s="20">
        <v>171</v>
      </c>
      <c r="B26" s="21" t="s">
        <v>166</v>
      </c>
      <c r="C26" s="22">
        <v>3638.33</v>
      </c>
      <c r="D26" s="22">
        <v>0</v>
      </c>
      <c r="E26" s="22"/>
      <c r="F26" s="22"/>
      <c r="G26" s="22"/>
      <c r="H26" s="22"/>
      <c r="I26" s="22"/>
      <c r="J26" s="22"/>
      <c r="K26" s="22">
        <f t="shared" si="1"/>
        <v>3638.33</v>
      </c>
      <c r="L26" s="22">
        <f t="shared" si="1"/>
        <v>0</v>
      </c>
      <c r="M26" s="14"/>
      <c r="N26" s="14"/>
      <c r="O26" s="14"/>
      <c r="P26" s="14"/>
      <c r="Q26" s="14"/>
      <c r="R26" s="14"/>
      <c r="S26" s="14"/>
    </row>
    <row r="27" spans="1:19" x14ac:dyDescent="0.25">
      <c r="A27" s="20">
        <v>174</v>
      </c>
      <c r="B27" s="21" t="s">
        <v>20</v>
      </c>
      <c r="C27" s="22">
        <v>7356.33</v>
      </c>
      <c r="D27" s="22">
        <v>0</v>
      </c>
      <c r="E27" s="22"/>
      <c r="F27" s="22"/>
      <c r="G27" s="22"/>
      <c r="H27" s="22"/>
      <c r="I27" s="22"/>
      <c r="J27" s="22"/>
      <c r="K27" s="22">
        <f t="shared" si="1"/>
        <v>7356.33</v>
      </c>
      <c r="L27" s="22">
        <f t="shared" si="1"/>
        <v>0</v>
      </c>
      <c r="M27" s="14"/>
      <c r="N27" s="14"/>
      <c r="O27" s="14"/>
      <c r="P27" s="14"/>
      <c r="Q27" s="14"/>
      <c r="R27" s="14"/>
      <c r="S27" s="14"/>
    </row>
    <row r="28" spans="1:19" x14ac:dyDescent="0.25">
      <c r="A28" s="20">
        <v>182</v>
      </c>
      <c r="B28" s="21" t="s">
        <v>21</v>
      </c>
      <c r="C28" s="22">
        <v>317986.83</v>
      </c>
      <c r="D28" s="22">
        <v>0</v>
      </c>
      <c r="E28" s="22"/>
      <c r="F28" s="22"/>
      <c r="G28" s="22"/>
      <c r="H28" s="22"/>
      <c r="I28" s="22"/>
      <c r="J28" s="22"/>
      <c r="K28" s="22">
        <f t="shared" si="1"/>
        <v>317986.83</v>
      </c>
      <c r="L28" s="22">
        <f t="shared" si="1"/>
        <v>0</v>
      </c>
      <c r="M28" s="14"/>
      <c r="N28" s="14"/>
      <c r="O28" s="14"/>
      <c r="P28" s="14"/>
      <c r="Q28" s="14"/>
      <c r="R28" s="14"/>
      <c r="S28" s="14"/>
    </row>
    <row r="29" spans="1:19" x14ac:dyDescent="0.25">
      <c r="A29" s="20">
        <v>197</v>
      </c>
      <c r="B29" s="21" t="s">
        <v>22</v>
      </c>
      <c r="C29" s="22">
        <v>42350</v>
      </c>
      <c r="D29" s="22">
        <v>0</v>
      </c>
      <c r="E29" s="22"/>
      <c r="F29" s="22"/>
      <c r="G29" s="22"/>
      <c r="H29" s="22"/>
      <c r="I29" s="22"/>
      <c r="J29" s="22"/>
      <c r="K29" s="22">
        <f t="shared" si="1"/>
        <v>42350</v>
      </c>
      <c r="L29" s="22">
        <f t="shared" si="1"/>
        <v>0</v>
      </c>
      <c r="M29" s="14"/>
      <c r="N29" s="14"/>
      <c r="O29" s="14"/>
      <c r="P29" s="14"/>
      <c r="Q29" s="14"/>
      <c r="R29" s="14"/>
      <c r="S29" s="14"/>
    </row>
    <row r="30" spans="1:19" ht="15.75" thickBot="1" x14ac:dyDescent="0.3">
      <c r="A30" s="189">
        <v>199</v>
      </c>
      <c r="B30" s="190" t="s">
        <v>23</v>
      </c>
      <c r="C30" s="22">
        <v>67060</v>
      </c>
      <c r="D30" s="191">
        <v>0</v>
      </c>
      <c r="E30" s="191"/>
      <c r="F30" s="191"/>
      <c r="G30" s="191"/>
      <c r="H30" s="191"/>
      <c r="I30" s="191"/>
      <c r="J30" s="191"/>
      <c r="K30" s="191">
        <f t="shared" si="1"/>
        <v>67060</v>
      </c>
      <c r="L30" s="191">
        <f t="shared" si="1"/>
        <v>0</v>
      </c>
      <c r="M30" s="14"/>
      <c r="N30" s="14"/>
      <c r="O30" s="14"/>
      <c r="P30" s="14"/>
      <c r="Q30" s="14"/>
      <c r="R30" s="14"/>
      <c r="S30" s="14"/>
    </row>
    <row r="31" spans="1:19" ht="16.5" thickBot="1" x14ac:dyDescent="0.35">
      <c r="A31" s="192"/>
      <c r="B31" s="193" t="s">
        <v>24</v>
      </c>
      <c r="C31" s="194">
        <f t="shared" ref="C31:L31" si="2">SUM(C20:C30)</f>
        <v>452482.74</v>
      </c>
      <c r="D31" s="194">
        <f t="shared" si="2"/>
        <v>0</v>
      </c>
      <c r="E31" s="194">
        <f t="shared" si="2"/>
        <v>0</v>
      </c>
      <c r="F31" s="194">
        <f t="shared" si="2"/>
        <v>0</v>
      </c>
      <c r="G31" s="194">
        <f t="shared" si="2"/>
        <v>0</v>
      </c>
      <c r="H31" s="194">
        <f t="shared" si="2"/>
        <v>0</v>
      </c>
      <c r="I31" s="194">
        <f t="shared" si="2"/>
        <v>0</v>
      </c>
      <c r="J31" s="194">
        <f t="shared" si="2"/>
        <v>0</v>
      </c>
      <c r="K31" s="194">
        <f t="shared" si="2"/>
        <v>452482.74</v>
      </c>
      <c r="L31" s="195">
        <f t="shared" si="2"/>
        <v>0</v>
      </c>
      <c r="M31" s="14"/>
      <c r="N31" s="14"/>
      <c r="O31" s="14"/>
      <c r="P31" s="14"/>
      <c r="Q31" s="14"/>
      <c r="R31" s="14"/>
      <c r="S31" s="14"/>
    </row>
    <row r="32" spans="1:19" ht="15.75" x14ac:dyDescent="0.3">
      <c r="A32" s="196"/>
      <c r="B32" s="25" t="s">
        <v>25</v>
      </c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14"/>
      <c r="N32" s="14"/>
      <c r="O32" s="14"/>
      <c r="P32" s="14"/>
      <c r="Q32" s="14"/>
      <c r="R32" s="14"/>
      <c r="S32" s="14"/>
    </row>
    <row r="33" spans="1:19" x14ac:dyDescent="0.25">
      <c r="A33" s="20">
        <v>211</v>
      </c>
      <c r="B33" s="21" t="s">
        <v>26</v>
      </c>
      <c r="C33" s="22">
        <v>58165.57</v>
      </c>
      <c r="D33" s="22">
        <v>0</v>
      </c>
      <c r="E33" s="22"/>
      <c r="F33" s="22"/>
      <c r="G33" s="22"/>
      <c r="H33" s="22"/>
      <c r="I33" s="22"/>
      <c r="J33" s="22"/>
      <c r="K33" s="22">
        <f t="shared" ref="K33:L46" si="3">+C33+E33+G33+I33</f>
        <v>58165.57</v>
      </c>
      <c r="L33" s="22">
        <f>+D33+F33+H33+J33</f>
        <v>0</v>
      </c>
      <c r="M33" s="14"/>
      <c r="N33" s="14"/>
      <c r="O33" s="14"/>
      <c r="P33" s="14"/>
      <c r="Q33" s="14"/>
      <c r="R33" s="14"/>
      <c r="S33" s="14"/>
    </row>
    <row r="34" spans="1:19" x14ac:dyDescent="0.25">
      <c r="A34" s="20">
        <v>232</v>
      </c>
      <c r="B34" s="21" t="s">
        <v>27</v>
      </c>
      <c r="C34" s="22">
        <v>12500</v>
      </c>
      <c r="D34" s="22">
        <v>0</v>
      </c>
      <c r="E34" s="22"/>
      <c r="F34" s="22"/>
      <c r="G34" s="22"/>
      <c r="H34" s="22"/>
      <c r="I34" s="22"/>
      <c r="J34" s="22"/>
      <c r="K34" s="22">
        <f t="shared" si="3"/>
        <v>12500</v>
      </c>
      <c r="L34" s="22">
        <f t="shared" si="3"/>
        <v>0</v>
      </c>
      <c r="M34" s="14"/>
      <c r="N34" s="14"/>
      <c r="O34" s="14"/>
      <c r="P34" s="14"/>
      <c r="Q34" s="14"/>
      <c r="R34" s="14"/>
      <c r="S34" s="14"/>
    </row>
    <row r="35" spans="1:19" x14ac:dyDescent="0.25">
      <c r="A35" s="20">
        <v>261</v>
      </c>
      <c r="B35" s="21" t="s">
        <v>28</v>
      </c>
      <c r="C35" s="22">
        <v>82888.02</v>
      </c>
      <c r="D35" s="22">
        <v>0</v>
      </c>
      <c r="E35" s="22"/>
      <c r="F35" s="22"/>
      <c r="G35" s="22"/>
      <c r="H35" s="22"/>
      <c r="I35" s="22"/>
      <c r="J35" s="22"/>
      <c r="K35" s="22">
        <f t="shared" si="3"/>
        <v>82888.02</v>
      </c>
      <c r="L35" s="22">
        <f t="shared" si="3"/>
        <v>0</v>
      </c>
      <c r="M35" s="14"/>
      <c r="N35" s="14"/>
      <c r="O35" s="14"/>
      <c r="P35" s="14"/>
      <c r="Q35" s="14"/>
      <c r="R35" s="14"/>
      <c r="S35" s="14"/>
    </row>
    <row r="36" spans="1:19" x14ac:dyDescent="0.25">
      <c r="A36" s="20">
        <v>262</v>
      </c>
      <c r="B36" s="21" t="s">
        <v>29</v>
      </c>
      <c r="C36" s="22">
        <v>666.67</v>
      </c>
      <c r="D36" s="22">
        <v>0</v>
      </c>
      <c r="E36" s="22"/>
      <c r="F36" s="22"/>
      <c r="G36" s="22"/>
      <c r="H36" s="22"/>
      <c r="I36" s="22"/>
      <c r="J36" s="22"/>
      <c r="K36" s="22">
        <f t="shared" si="3"/>
        <v>666.67</v>
      </c>
      <c r="L36" s="22">
        <f t="shared" si="3"/>
        <v>0</v>
      </c>
      <c r="M36" s="14"/>
      <c r="N36" s="14"/>
      <c r="O36" s="14"/>
      <c r="P36" s="14"/>
      <c r="Q36" s="14"/>
      <c r="R36" s="14"/>
      <c r="S36" s="14"/>
    </row>
    <row r="37" spans="1:19" x14ac:dyDescent="0.25">
      <c r="A37" s="20">
        <v>266</v>
      </c>
      <c r="B37" s="21" t="s">
        <v>30</v>
      </c>
      <c r="C37" s="22">
        <v>381939.32</v>
      </c>
      <c r="D37" s="22">
        <v>0</v>
      </c>
      <c r="E37" s="22"/>
      <c r="F37" s="22"/>
      <c r="G37" s="22"/>
      <c r="H37" s="22"/>
      <c r="I37" s="22"/>
      <c r="J37" s="22"/>
      <c r="K37" s="22">
        <f t="shared" si="3"/>
        <v>381939.32</v>
      </c>
      <c r="L37" s="22">
        <f t="shared" si="3"/>
        <v>0</v>
      </c>
      <c r="M37" s="14"/>
      <c r="N37" s="14"/>
      <c r="O37" s="14"/>
      <c r="P37" s="14"/>
      <c r="Q37" s="14"/>
      <c r="R37" s="14"/>
      <c r="S37" s="14"/>
    </row>
    <row r="38" spans="1:19" x14ac:dyDescent="0.25">
      <c r="A38" s="20">
        <v>267</v>
      </c>
      <c r="B38" s="21" t="s">
        <v>31</v>
      </c>
      <c r="C38" s="22">
        <v>750</v>
      </c>
      <c r="D38" s="22">
        <v>0</v>
      </c>
      <c r="E38" s="22"/>
      <c r="F38" s="22"/>
      <c r="G38" s="22"/>
      <c r="H38" s="22"/>
      <c r="I38" s="22"/>
      <c r="J38" s="22"/>
      <c r="K38" s="22">
        <f t="shared" si="3"/>
        <v>750</v>
      </c>
      <c r="L38" s="22">
        <f t="shared" si="3"/>
        <v>0</v>
      </c>
      <c r="M38" s="14"/>
      <c r="N38" s="14"/>
      <c r="O38" s="14"/>
      <c r="P38" s="14"/>
      <c r="Q38" s="14"/>
      <c r="R38" s="14"/>
      <c r="S38" s="14"/>
    </row>
    <row r="39" spans="1:19" x14ac:dyDescent="0.25">
      <c r="A39" s="20">
        <v>268</v>
      </c>
      <c r="B39" s="21" t="s">
        <v>32</v>
      </c>
      <c r="C39" s="22">
        <v>11811.29</v>
      </c>
      <c r="D39" s="22">
        <v>0</v>
      </c>
      <c r="E39" s="22"/>
      <c r="F39" s="22"/>
      <c r="G39" s="22"/>
      <c r="H39" s="22"/>
      <c r="I39" s="22"/>
      <c r="J39" s="22"/>
      <c r="K39" s="22">
        <f t="shared" si="3"/>
        <v>11811.29</v>
      </c>
      <c r="L39" s="22">
        <f t="shared" si="3"/>
        <v>0</v>
      </c>
      <c r="M39" s="14"/>
      <c r="N39" s="14"/>
      <c r="O39" s="14"/>
      <c r="P39" s="14"/>
      <c r="Q39" s="14"/>
      <c r="R39" s="14"/>
      <c r="S39" s="14"/>
    </row>
    <row r="40" spans="1:19" x14ac:dyDescent="0.25">
      <c r="A40" s="20">
        <v>269</v>
      </c>
      <c r="B40" s="21" t="s">
        <v>33</v>
      </c>
      <c r="C40" s="22">
        <v>833.33</v>
      </c>
      <c r="D40" s="22">
        <v>0</v>
      </c>
      <c r="E40" s="22"/>
      <c r="F40" s="22"/>
      <c r="G40" s="22"/>
      <c r="H40" s="22"/>
      <c r="I40" s="22"/>
      <c r="J40" s="22"/>
      <c r="K40" s="22">
        <f t="shared" si="3"/>
        <v>833.33</v>
      </c>
      <c r="L40" s="22">
        <f t="shared" si="3"/>
        <v>0</v>
      </c>
      <c r="M40" s="14"/>
      <c r="N40" s="14"/>
      <c r="O40" s="14"/>
      <c r="P40" s="14"/>
      <c r="Q40" s="14"/>
      <c r="R40" s="14"/>
      <c r="S40" s="14"/>
    </row>
    <row r="41" spans="1:19" x14ac:dyDescent="0.25">
      <c r="A41" s="20">
        <v>289</v>
      </c>
      <c r="B41" s="21" t="s">
        <v>34</v>
      </c>
      <c r="C41" s="22">
        <v>574.88</v>
      </c>
      <c r="D41" s="22">
        <v>0</v>
      </c>
      <c r="E41" s="22"/>
      <c r="F41" s="22"/>
      <c r="G41" s="22"/>
      <c r="H41" s="22"/>
      <c r="I41" s="22"/>
      <c r="J41" s="22"/>
      <c r="K41" s="22">
        <f t="shared" si="3"/>
        <v>574.88</v>
      </c>
      <c r="L41" s="22">
        <f t="shared" si="3"/>
        <v>0</v>
      </c>
      <c r="M41" s="14"/>
      <c r="N41" s="14"/>
      <c r="O41" s="14"/>
      <c r="P41" s="14"/>
      <c r="Q41" s="14"/>
      <c r="R41" s="14"/>
      <c r="S41" s="14"/>
    </row>
    <row r="42" spans="1:19" x14ac:dyDescent="0.25">
      <c r="A42" s="20">
        <v>292</v>
      </c>
      <c r="B42" s="21" t="s">
        <v>35</v>
      </c>
      <c r="C42" s="22">
        <v>7014.93</v>
      </c>
      <c r="D42" s="22">
        <v>0</v>
      </c>
      <c r="E42" s="22"/>
      <c r="F42" s="22"/>
      <c r="G42" s="22"/>
      <c r="H42" s="22"/>
      <c r="I42" s="22"/>
      <c r="J42" s="22"/>
      <c r="K42" s="22">
        <f t="shared" si="3"/>
        <v>7014.93</v>
      </c>
      <c r="L42" s="22">
        <f t="shared" si="3"/>
        <v>0</v>
      </c>
      <c r="M42" s="14"/>
      <c r="N42" s="14"/>
      <c r="O42" s="14"/>
      <c r="P42" s="14"/>
      <c r="Q42" s="14"/>
      <c r="R42" s="14"/>
      <c r="S42" s="14"/>
    </row>
    <row r="43" spans="1:19" x14ac:dyDescent="0.25">
      <c r="A43" s="20">
        <v>295</v>
      </c>
      <c r="B43" s="21" t="s">
        <v>36</v>
      </c>
      <c r="C43" s="22">
        <v>1548540.06</v>
      </c>
      <c r="D43" s="22">
        <v>0</v>
      </c>
      <c r="E43" s="22"/>
      <c r="F43" s="22"/>
      <c r="G43" s="22"/>
      <c r="H43" s="22"/>
      <c r="I43" s="22"/>
      <c r="J43" s="22"/>
      <c r="K43" s="22">
        <f t="shared" si="3"/>
        <v>1548540.06</v>
      </c>
      <c r="L43" s="22">
        <f t="shared" si="3"/>
        <v>0</v>
      </c>
      <c r="M43" s="14"/>
      <c r="N43" s="14"/>
      <c r="O43" s="14"/>
      <c r="P43" s="14"/>
      <c r="Q43" s="14"/>
      <c r="R43" s="14"/>
      <c r="S43" s="14"/>
    </row>
    <row r="44" spans="1:19" x14ac:dyDescent="0.25">
      <c r="A44" s="20">
        <v>297</v>
      </c>
      <c r="B44" s="21" t="s">
        <v>37</v>
      </c>
      <c r="C44" s="22">
        <v>1591.07</v>
      </c>
      <c r="D44" s="22">
        <v>0</v>
      </c>
      <c r="E44" s="22"/>
      <c r="F44" s="22"/>
      <c r="G44" s="22"/>
      <c r="H44" s="22"/>
      <c r="I44" s="22"/>
      <c r="J44" s="22"/>
      <c r="K44" s="22">
        <f t="shared" si="3"/>
        <v>1591.07</v>
      </c>
      <c r="L44" s="22">
        <f t="shared" si="3"/>
        <v>0</v>
      </c>
      <c r="M44" s="14"/>
      <c r="N44" s="14"/>
      <c r="O44" s="14"/>
      <c r="P44" s="14"/>
      <c r="Q44" s="14"/>
      <c r="R44" s="14"/>
      <c r="S44" s="14"/>
    </row>
    <row r="45" spans="1:19" x14ac:dyDescent="0.25">
      <c r="A45" s="20">
        <v>298</v>
      </c>
      <c r="B45" s="21" t="s">
        <v>38</v>
      </c>
      <c r="C45" s="22">
        <v>33758.15</v>
      </c>
      <c r="D45" s="22">
        <v>0</v>
      </c>
      <c r="E45" s="22"/>
      <c r="F45" s="22"/>
      <c r="G45" s="22"/>
      <c r="H45" s="22"/>
      <c r="I45" s="22"/>
      <c r="J45" s="22"/>
      <c r="K45" s="22">
        <f t="shared" si="3"/>
        <v>33758.15</v>
      </c>
      <c r="L45" s="22">
        <f t="shared" si="3"/>
        <v>0</v>
      </c>
      <c r="M45" s="14"/>
      <c r="N45" s="14"/>
      <c r="O45" s="14"/>
      <c r="P45" s="14"/>
      <c r="Q45" s="14"/>
      <c r="R45" s="14"/>
      <c r="S45" s="14"/>
    </row>
    <row r="46" spans="1:19" ht="15.75" thickBot="1" x14ac:dyDescent="0.3">
      <c r="A46" s="189">
        <v>299</v>
      </c>
      <c r="B46" s="190" t="s">
        <v>39</v>
      </c>
      <c r="C46" s="22">
        <v>19041.830000000002</v>
      </c>
      <c r="D46" s="191">
        <v>0</v>
      </c>
      <c r="E46" s="191"/>
      <c r="F46" s="191"/>
      <c r="G46" s="191"/>
      <c r="H46" s="191"/>
      <c r="I46" s="191"/>
      <c r="J46" s="191"/>
      <c r="K46" s="191">
        <f t="shared" si="3"/>
        <v>19041.830000000002</v>
      </c>
      <c r="L46" s="191">
        <f t="shared" si="3"/>
        <v>0</v>
      </c>
      <c r="M46" s="14"/>
      <c r="N46" s="14"/>
      <c r="O46" s="14"/>
      <c r="P46" s="14"/>
      <c r="Q46" s="14"/>
      <c r="R46" s="14"/>
      <c r="S46" s="14"/>
    </row>
    <row r="47" spans="1:19" ht="16.5" thickBot="1" x14ac:dyDescent="0.35">
      <c r="A47" s="192"/>
      <c r="B47" s="193" t="s">
        <v>40</v>
      </c>
      <c r="C47" s="194">
        <f t="shared" ref="C47:L47" si="4">SUM(C33:C46)</f>
        <v>2160075.12</v>
      </c>
      <c r="D47" s="194">
        <f t="shared" si="4"/>
        <v>0</v>
      </c>
      <c r="E47" s="194">
        <f t="shared" si="4"/>
        <v>0</v>
      </c>
      <c r="F47" s="194">
        <f t="shared" si="4"/>
        <v>0</v>
      </c>
      <c r="G47" s="194">
        <f t="shared" si="4"/>
        <v>0</v>
      </c>
      <c r="H47" s="194">
        <f t="shared" si="4"/>
        <v>0</v>
      </c>
      <c r="I47" s="194">
        <f t="shared" si="4"/>
        <v>0</v>
      </c>
      <c r="J47" s="194">
        <f t="shared" si="4"/>
        <v>0</v>
      </c>
      <c r="K47" s="194">
        <f t="shared" si="4"/>
        <v>2160075.12</v>
      </c>
      <c r="L47" s="195">
        <f t="shared" si="4"/>
        <v>0</v>
      </c>
      <c r="M47" s="14"/>
      <c r="N47" s="14"/>
      <c r="O47" s="14"/>
      <c r="P47" s="14"/>
      <c r="Q47" s="14"/>
      <c r="R47" s="14"/>
      <c r="S47" s="14"/>
    </row>
    <row r="48" spans="1:19" ht="16.5" hidden="1" thickBot="1" x14ac:dyDescent="0.35">
      <c r="A48" s="45"/>
      <c r="B48" s="197" t="s">
        <v>41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hidden="1" x14ac:dyDescent="0.25">
      <c r="A49" s="28"/>
      <c r="B49" s="31" t="s">
        <v>42</v>
      </c>
      <c r="C49" s="22">
        <v>0</v>
      </c>
      <c r="D49" s="22">
        <v>0</v>
      </c>
      <c r="E49" s="22">
        <v>0</v>
      </c>
      <c r="F49" s="22">
        <v>0</v>
      </c>
      <c r="G49" s="22"/>
      <c r="H49" s="22">
        <v>0</v>
      </c>
      <c r="I49" s="22"/>
      <c r="J49" s="22"/>
      <c r="K49" s="22">
        <f>+C49+E49+G49+I49</f>
        <v>0</v>
      </c>
      <c r="L49" s="22">
        <f>+D49+F49+H49+J49</f>
        <v>0</v>
      </c>
    </row>
    <row r="50" spans="1:12" hidden="1" x14ac:dyDescent="0.25">
      <c r="A50" s="28"/>
      <c r="B50" s="31" t="s">
        <v>43</v>
      </c>
      <c r="C50" s="22">
        <v>0</v>
      </c>
      <c r="D50" s="22">
        <v>0</v>
      </c>
      <c r="E50" s="22">
        <v>0</v>
      </c>
      <c r="F50" s="22">
        <v>0</v>
      </c>
      <c r="G50" s="22"/>
      <c r="H50" s="22">
        <v>0</v>
      </c>
      <c r="I50" s="22">
        <v>0</v>
      </c>
      <c r="J50" s="22"/>
      <c r="K50" s="22">
        <f>+C50+E50+G50+I50</f>
        <v>0</v>
      </c>
      <c r="L50" s="22">
        <f>+D50+F50+H50+J50</f>
        <v>0</v>
      </c>
    </row>
    <row r="51" spans="1:12" ht="15.75" hidden="1" x14ac:dyDescent="0.3">
      <c r="A51" s="28"/>
      <c r="B51" s="32" t="s">
        <v>44</v>
      </c>
      <c r="C51" s="33">
        <f>SUM(C49:C50)</f>
        <v>0</v>
      </c>
      <c r="D51" s="33">
        <f>SUM(D49:D50)</f>
        <v>0</v>
      </c>
      <c r="E51" s="33">
        <f t="shared" ref="E51:J51" si="5">SUM(E49:E50)</f>
        <v>0</v>
      </c>
      <c r="F51" s="33">
        <f t="shared" si="5"/>
        <v>0</v>
      </c>
      <c r="G51" s="33">
        <f t="shared" si="5"/>
        <v>0</v>
      </c>
      <c r="H51" s="33">
        <f t="shared" si="5"/>
        <v>0</v>
      </c>
      <c r="I51" s="33">
        <f t="shared" si="5"/>
        <v>0</v>
      </c>
      <c r="J51" s="33">
        <f t="shared" si="5"/>
        <v>0</v>
      </c>
      <c r="K51" s="33">
        <f>SUM(K49:K50)</f>
        <v>0</v>
      </c>
      <c r="L51" s="33">
        <f>SUM(L49:L50)</f>
        <v>0</v>
      </c>
    </row>
    <row r="52" spans="1:12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</row>
    <row r="53" spans="1:12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</row>
    <row r="54" spans="1:12" hidden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</row>
    <row r="55" spans="1:12" hidden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</row>
    <row r="56" spans="1:12" hidden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</row>
    <row r="57" spans="1:12" hidden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</row>
    <row r="58" spans="1:12" hidden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</row>
    <row r="59" spans="1:12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</row>
    <row r="60" spans="1:12" ht="16.5" hidden="1" thickBot="1" x14ac:dyDescent="0.3">
      <c r="A60" s="234" t="s">
        <v>167</v>
      </c>
      <c r="B60" s="234"/>
      <c r="C60" s="234"/>
      <c r="D60" s="234"/>
      <c r="E60" s="234"/>
      <c r="F60" s="234"/>
      <c r="G60" s="234"/>
      <c r="H60" s="234"/>
      <c r="I60" s="234"/>
      <c r="J60" s="234"/>
      <c r="K60" s="234"/>
      <c r="L60" s="234"/>
    </row>
    <row r="61" spans="1:12" ht="16.5" hidden="1" thickBot="1" x14ac:dyDescent="0.35">
      <c r="A61" s="35" t="s">
        <v>5</v>
      </c>
      <c r="B61" s="36" t="s">
        <v>6</v>
      </c>
      <c r="C61" s="236" t="s">
        <v>45</v>
      </c>
      <c r="D61" s="237"/>
      <c r="E61" s="236" t="s">
        <v>46</v>
      </c>
      <c r="F61" s="238"/>
      <c r="G61" s="236" t="s">
        <v>47</v>
      </c>
      <c r="H61" s="237"/>
      <c r="I61" s="236" t="s">
        <v>48</v>
      </c>
      <c r="J61" s="237"/>
      <c r="K61" s="239" t="s">
        <v>11</v>
      </c>
      <c r="L61" s="240"/>
    </row>
    <row r="62" spans="1:12" ht="15.75" hidden="1" x14ac:dyDescent="0.3">
      <c r="A62" s="37"/>
      <c r="B62" s="16"/>
      <c r="C62" s="38" t="s">
        <v>12</v>
      </c>
      <c r="D62" s="38" t="s">
        <v>13</v>
      </c>
      <c r="E62" s="38" t="s">
        <v>12</v>
      </c>
      <c r="F62" s="38" t="s">
        <v>13</v>
      </c>
      <c r="G62" s="38" t="s">
        <v>12</v>
      </c>
      <c r="H62" s="38" t="s">
        <v>13</v>
      </c>
      <c r="I62" s="38" t="s">
        <v>12</v>
      </c>
      <c r="J62" s="38" t="s">
        <v>13</v>
      </c>
      <c r="K62" s="38" t="s">
        <v>12</v>
      </c>
      <c r="L62" s="38" t="s">
        <v>13</v>
      </c>
    </row>
    <row r="63" spans="1:12" ht="15.75" hidden="1" x14ac:dyDescent="0.3">
      <c r="A63" s="39" t="s">
        <v>143</v>
      </c>
      <c r="B63" s="16" t="s">
        <v>14</v>
      </c>
      <c r="C63" s="13"/>
      <c r="D63" s="19"/>
      <c r="E63" s="13"/>
      <c r="F63" s="19"/>
      <c r="G63" s="13"/>
      <c r="H63" s="19"/>
      <c r="I63" s="13"/>
      <c r="J63" s="19"/>
      <c r="K63" s="19">
        <f>+C63+E63+G63+I63</f>
        <v>0</v>
      </c>
      <c r="L63" s="19">
        <f>+D63+F63+H63+J63</f>
        <v>0</v>
      </c>
    </row>
    <row r="64" spans="1:12" ht="15.75" hidden="1" x14ac:dyDescent="0.3">
      <c r="A64" s="15"/>
      <c r="B64" s="16"/>
      <c r="C64" s="15"/>
      <c r="D64" s="15"/>
      <c r="E64" s="15"/>
      <c r="F64" s="18"/>
      <c r="G64" s="18"/>
      <c r="H64" s="18"/>
      <c r="I64" s="18"/>
      <c r="J64" s="18"/>
      <c r="K64" s="17"/>
      <c r="L64" s="17"/>
    </row>
    <row r="65" spans="1:12" ht="15.75" hidden="1" x14ac:dyDescent="0.3">
      <c r="A65" s="15"/>
      <c r="B65" s="16" t="s">
        <v>15</v>
      </c>
      <c r="C65" s="19">
        <f>+C77+C93</f>
        <v>0</v>
      </c>
      <c r="D65" s="19">
        <f>+D77+D93+D99</f>
        <v>0</v>
      </c>
      <c r="E65" s="19">
        <f t="shared" ref="E65:J65" si="6">+E77+E93</f>
        <v>0</v>
      </c>
      <c r="F65" s="19">
        <f t="shared" si="6"/>
        <v>0</v>
      </c>
      <c r="G65" s="19">
        <f t="shared" si="6"/>
        <v>0</v>
      </c>
      <c r="H65" s="19">
        <f t="shared" si="6"/>
        <v>0</v>
      </c>
      <c r="I65" s="19">
        <f t="shared" si="6"/>
        <v>0</v>
      </c>
      <c r="J65" s="19">
        <f t="shared" si="6"/>
        <v>0</v>
      </c>
      <c r="K65" s="19">
        <f>+C65+E65+G65+I65</f>
        <v>0</v>
      </c>
      <c r="L65" s="19">
        <f>+D65+F65+H65+J65</f>
        <v>0</v>
      </c>
    </row>
    <row r="66" spans="1:12" hidden="1" x14ac:dyDescent="0.25">
      <c r="A66" s="20">
        <v>111</v>
      </c>
      <c r="B66" s="21" t="s">
        <v>16</v>
      </c>
      <c r="C66" s="47"/>
      <c r="D66" s="22"/>
      <c r="E66" s="47"/>
      <c r="F66" s="22"/>
      <c r="G66" s="47"/>
      <c r="H66" s="22"/>
      <c r="I66" s="22"/>
      <c r="J66" s="22"/>
      <c r="K66" s="22">
        <f>+C66+E66+G66+I66</f>
        <v>0</v>
      </c>
      <c r="L66" s="22">
        <f>+D66+F66+H66+J66</f>
        <v>0</v>
      </c>
    </row>
    <row r="67" spans="1:12" hidden="1" x14ac:dyDescent="0.25">
      <c r="A67" s="20">
        <v>113</v>
      </c>
      <c r="B67" s="21" t="s">
        <v>17</v>
      </c>
      <c r="C67" s="47"/>
      <c r="D67" s="22"/>
      <c r="E67" s="47"/>
      <c r="F67" s="22"/>
      <c r="G67" s="47"/>
      <c r="H67" s="22"/>
      <c r="I67" s="22"/>
      <c r="J67" s="22"/>
      <c r="K67" s="22">
        <f t="shared" ref="K67:L76" si="7">+C67+E67+G67+I67</f>
        <v>0</v>
      </c>
      <c r="L67" s="22">
        <f t="shared" si="7"/>
        <v>0</v>
      </c>
    </row>
    <row r="68" spans="1:12" hidden="1" x14ac:dyDescent="0.25">
      <c r="A68" s="20">
        <v>122</v>
      </c>
      <c r="B68" s="21" t="s">
        <v>18</v>
      </c>
      <c r="C68" s="47"/>
      <c r="D68" s="22"/>
      <c r="E68" s="47"/>
      <c r="F68" s="22"/>
      <c r="G68" s="47"/>
      <c r="H68" s="22"/>
      <c r="I68" s="22"/>
      <c r="J68" s="22"/>
      <c r="K68" s="22">
        <f t="shared" si="7"/>
        <v>0</v>
      </c>
      <c r="L68" s="22">
        <f t="shared" si="7"/>
        <v>0</v>
      </c>
    </row>
    <row r="69" spans="1:12" hidden="1" x14ac:dyDescent="0.25">
      <c r="A69" s="20">
        <v>163</v>
      </c>
      <c r="B69" s="21" t="s">
        <v>19</v>
      </c>
      <c r="C69" s="47"/>
      <c r="D69" s="22"/>
      <c r="E69" s="47"/>
      <c r="F69" s="22"/>
      <c r="G69" s="47"/>
      <c r="H69" s="22"/>
      <c r="I69" s="22"/>
      <c r="J69" s="22"/>
      <c r="K69" s="22">
        <f t="shared" si="7"/>
        <v>0</v>
      </c>
      <c r="L69" s="22">
        <f t="shared" si="7"/>
        <v>0</v>
      </c>
    </row>
    <row r="70" spans="1:12" ht="27" hidden="1" x14ac:dyDescent="0.25">
      <c r="A70" s="20">
        <v>168</v>
      </c>
      <c r="B70" s="198" t="s">
        <v>164</v>
      </c>
      <c r="C70" s="46"/>
      <c r="D70" s="22"/>
      <c r="E70" s="46"/>
      <c r="F70" s="22"/>
      <c r="G70" s="46"/>
      <c r="H70" s="22"/>
      <c r="I70" s="22"/>
      <c r="J70" s="22"/>
      <c r="K70" s="22">
        <f>+C70+E70+G70+I70</f>
        <v>0</v>
      </c>
      <c r="L70" s="22">
        <f>+D70+F70+H70+J70</f>
        <v>0</v>
      </c>
    </row>
    <row r="71" spans="1:12" hidden="1" x14ac:dyDescent="0.25">
      <c r="A71" s="20">
        <v>169</v>
      </c>
      <c r="B71" s="21" t="s">
        <v>165</v>
      </c>
      <c r="C71" s="47"/>
      <c r="D71" s="22"/>
      <c r="E71" s="47"/>
      <c r="F71" s="22"/>
      <c r="G71" s="47"/>
      <c r="H71" s="22"/>
      <c r="I71" s="22"/>
      <c r="J71" s="22"/>
      <c r="K71" s="22">
        <f t="shared" si="7"/>
        <v>0</v>
      </c>
      <c r="L71" s="22">
        <f t="shared" si="7"/>
        <v>0</v>
      </c>
    </row>
    <row r="72" spans="1:12" hidden="1" x14ac:dyDescent="0.25">
      <c r="A72" s="20">
        <v>171</v>
      </c>
      <c r="B72" s="21" t="s">
        <v>166</v>
      </c>
      <c r="C72" s="47"/>
      <c r="D72" s="22"/>
      <c r="E72" s="47"/>
      <c r="F72" s="22"/>
      <c r="G72" s="47"/>
      <c r="H72" s="22"/>
      <c r="I72" s="22"/>
      <c r="J72" s="22"/>
      <c r="K72" s="22">
        <f t="shared" si="7"/>
        <v>0</v>
      </c>
      <c r="L72" s="22">
        <f t="shared" si="7"/>
        <v>0</v>
      </c>
    </row>
    <row r="73" spans="1:12" hidden="1" x14ac:dyDescent="0.25">
      <c r="A73" s="20">
        <v>174</v>
      </c>
      <c r="B73" s="21" t="s">
        <v>20</v>
      </c>
      <c r="C73" s="47"/>
      <c r="D73" s="22"/>
      <c r="E73" s="47"/>
      <c r="F73" s="22"/>
      <c r="G73" s="47"/>
      <c r="H73" s="22"/>
      <c r="I73" s="22"/>
      <c r="J73" s="22"/>
      <c r="K73" s="22">
        <f t="shared" si="7"/>
        <v>0</v>
      </c>
      <c r="L73" s="22">
        <f t="shared" si="7"/>
        <v>0</v>
      </c>
    </row>
    <row r="74" spans="1:12" hidden="1" x14ac:dyDescent="0.25">
      <c r="A74" s="20">
        <v>182</v>
      </c>
      <c r="B74" s="21" t="s">
        <v>21</v>
      </c>
      <c r="C74" s="47"/>
      <c r="D74" s="22"/>
      <c r="E74" s="47"/>
      <c r="F74" s="22"/>
      <c r="G74" s="47"/>
      <c r="H74" s="22"/>
      <c r="I74" s="22"/>
      <c r="J74" s="22"/>
      <c r="K74" s="22">
        <f t="shared" si="7"/>
        <v>0</v>
      </c>
      <c r="L74" s="22">
        <f t="shared" si="7"/>
        <v>0</v>
      </c>
    </row>
    <row r="75" spans="1:12" hidden="1" x14ac:dyDescent="0.25">
      <c r="A75" s="20">
        <v>197</v>
      </c>
      <c r="B75" s="21" t="s">
        <v>22</v>
      </c>
      <c r="C75" s="47"/>
      <c r="D75" s="22"/>
      <c r="E75" s="47"/>
      <c r="F75" s="22"/>
      <c r="G75" s="47"/>
      <c r="H75" s="22"/>
      <c r="I75" s="22"/>
      <c r="J75" s="22"/>
      <c r="K75" s="22">
        <f t="shared" si="7"/>
        <v>0</v>
      </c>
      <c r="L75" s="22">
        <f t="shared" si="7"/>
        <v>0</v>
      </c>
    </row>
    <row r="76" spans="1:12" hidden="1" x14ac:dyDescent="0.25">
      <c r="A76" s="189">
        <v>199</v>
      </c>
      <c r="B76" s="190" t="s">
        <v>23</v>
      </c>
      <c r="C76" s="199"/>
      <c r="D76" s="191"/>
      <c r="E76" s="199"/>
      <c r="F76" s="191"/>
      <c r="G76" s="199"/>
      <c r="H76" s="191"/>
      <c r="I76" s="191"/>
      <c r="J76" s="191"/>
      <c r="K76" s="191">
        <f t="shared" si="7"/>
        <v>0</v>
      </c>
      <c r="L76" s="191">
        <f t="shared" si="7"/>
        <v>0</v>
      </c>
    </row>
    <row r="77" spans="1:12" ht="16.5" hidden="1" thickBot="1" x14ac:dyDescent="0.35">
      <c r="A77" s="192"/>
      <c r="B77" s="193" t="s">
        <v>24</v>
      </c>
      <c r="C77" s="194">
        <f t="shared" ref="C77:L77" si="8">SUM(C66:C76)</f>
        <v>0</v>
      </c>
      <c r="D77" s="194">
        <f t="shared" si="8"/>
        <v>0</v>
      </c>
      <c r="E77" s="194">
        <f t="shared" si="8"/>
        <v>0</v>
      </c>
      <c r="F77" s="194">
        <f t="shared" si="8"/>
        <v>0</v>
      </c>
      <c r="G77" s="194">
        <f t="shared" si="8"/>
        <v>0</v>
      </c>
      <c r="H77" s="194">
        <f t="shared" si="8"/>
        <v>0</v>
      </c>
      <c r="I77" s="194">
        <f t="shared" si="8"/>
        <v>0</v>
      </c>
      <c r="J77" s="194">
        <f t="shared" si="8"/>
        <v>0</v>
      </c>
      <c r="K77" s="194">
        <f t="shared" si="8"/>
        <v>0</v>
      </c>
      <c r="L77" s="195">
        <f t="shared" si="8"/>
        <v>0</v>
      </c>
    </row>
    <row r="78" spans="1:12" ht="15.75" hidden="1" x14ac:dyDescent="0.3">
      <c r="A78" s="196"/>
      <c r="B78" s="25" t="s">
        <v>25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</row>
    <row r="79" spans="1:12" hidden="1" x14ac:dyDescent="0.25">
      <c r="A79" s="20">
        <v>211</v>
      </c>
      <c r="B79" s="21" t="s">
        <v>26</v>
      </c>
      <c r="C79" s="22"/>
      <c r="D79" s="22"/>
      <c r="E79" s="22"/>
      <c r="F79" s="22"/>
      <c r="G79" s="22"/>
      <c r="H79" s="22"/>
      <c r="I79" s="22"/>
      <c r="J79" s="22"/>
      <c r="K79" s="22">
        <f>+C79+E79+G79+I79</f>
        <v>0</v>
      </c>
      <c r="L79" s="22">
        <f>+D79+F79+H79+J79</f>
        <v>0</v>
      </c>
    </row>
    <row r="80" spans="1:12" hidden="1" x14ac:dyDescent="0.25">
      <c r="A80" s="20">
        <v>232</v>
      </c>
      <c r="B80" s="21" t="s">
        <v>27</v>
      </c>
      <c r="C80" s="22"/>
      <c r="D80" s="22"/>
      <c r="E80" s="22"/>
      <c r="F80" s="22"/>
      <c r="G80" s="22"/>
      <c r="H80" s="22"/>
      <c r="I80" s="22"/>
      <c r="J80" s="22"/>
      <c r="K80" s="22">
        <f t="shared" ref="K80:L92" si="9">+C80+E80+G80+I80</f>
        <v>0</v>
      </c>
      <c r="L80" s="22">
        <f t="shared" si="9"/>
        <v>0</v>
      </c>
    </row>
    <row r="81" spans="1:12" hidden="1" x14ac:dyDescent="0.25">
      <c r="A81" s="20">
        <v>261</v>
      </c>
      <c r="B81" s="21" t="s">
        <v>28</v>
      </c>
      <c r="C81" s="22"/>
      <c r="D81" s="22"/>
      <c r="E81" s="22"/>
      <c r="F81" s="22"/>
      <c r="G81" s="22"/>
      <c r="H81" s="22"/>
      <c r="I81" s="22"/>
      <c r="J81" s="22"/>
      <c r="K81" s="22">
        <f t="shared" si="9"/>
        <v>0</v>
      </c>
      <c r="L81" s="22">
        <f t="shared" si="9"/>
        <v>0</v>
      </c>
    </row>
    <row r="82" spans="1:12" hidden="1" x14ac:dyDescent="0.25">
      <c r="A82" s="20">
        <v>262</v>
      </c>
      <c r="B82" s="21" t="s">
        <v>29</v>
      </c>
      <c r="C82" s="22"/>
      <c r="D82" s="22"/>
      <c r="E82" s="22"/>
      <c r="F82" s="22"/>
      <c r="G82" s="22"/>
      <c r="H82" s="22"/>
      <c r="I82" s="22"/>
      <c r="J82" s="22"/>
      <c r="K82" s="22">
        <f t="shared" si="9"/>
        <v>0</v>
      </c>
      <c r="L82" s="22">
        <f t="shared" si="9"/>
        <v>0</v>
      </c>
    </row>
    <row r="83" spans="1:12" hidden="1" x14ac:dyDescent="0.25">
      <c r="A83" s="20">
        <v>266</v>
      </c>
      <c r="B83" s="21" t="s">
        <v>30</v>
      </c>
      <c r="C83" s="22"/>
      <c r="D83" s="22"/>
      <c r="E83" s="22"/>
      <c r="F83" s="22"/>
      <c r="G83" s="22"/>
      <c r="H83" s="22"/>
      <c r="I83" s="22"/>
      <c r="J83" s="22"/>
      <c r="K83" s="22">
        <f t="shared" si="9"/>
        <v>0</v>
      </c>
      <c r="L83" s="22">
        <f t="shared" si="9"/>
        <v>0</v>
      </c>
    </row>
    <row r="84" spans="1:12" hidden="1" x14ac:dyDescent="0.25">
      <c r="A84" s="20">
        <v>267</v>
      </c>
      <c r="B84" s="21" t="s">
        <v>31</v>
      </c>
      <c r="C84" s="22"/>
      <c r="D84" s="22"/>
      <c r="E84" s="22"/>
      <c r="F84" s="22"/>
      <c r="G84" s="22"/>
      <c r="H84" s="22"/>
      <c r="I84" s="22"/>
      <c r="J84" s="22"/>
      <c r="K84" s="22">
        <f t="shared" si="9"/>
        <v>0</v>
      </c>
      <c r="L84" s="22">
        <f t="shared" si="9"/>
        <v>0</v>
      </c>
    </row>
    <row r="85" spans="1:12" hidden="1" x14ac:dyDescent="0.25">
      <c r="A85" s="20">
        <v>268</v>
      </c>
      <c r="B85" s="21" t="s">
        <v>32</v>
      </c>
      <c r="C85" s="22"/>
      <c r="D85" s="22"/>
      <c r="E85" s="22"/>
      <c r="F85" s="22"/>
      <c r="G85" s="22"/>
      <c r="H85" s="22"/>
      <c r="I85" s="22"/>
      <c r="J85" s="22"/>
      <c r="K85" s="22">
        <f t="shared" si="9"/>
        <v>0</v>
      </c>
      <c r="L85" s="22">
        <f t="shared" si="9"/>
        <v>0</v>
      </c>
    </row>
    <row r="86" spans="1:12" hidden="1" x14ac:dyDescent="0.25">
      <c r="A86" s="20">
        <v>269</v>
      </c>
      <c r="B86" s="21" t="s">
        <v>33</v>
      </c>
      <c r="C86" s="22"/>
      <c r="D86" s="22"/>
      <c r="E86" s="22"/>
      <c r="F86" s="22"/>
      <c r="G86" s="22"/>
      <c r="H86" s="22"/>
      <c r="I86" s="22"/>
      <c r="J86" s="22"/>
      <c r="K86" s="22">
        <f t="shared" si="9"/>
        <v>0</v>
      </c>
      <c r="L86" s="22">
        <f t="shared" si="9"/>
        <v>0</v>
      </c>
    </row>
    <row r="87" spans="1:12" hidden="1" x14ac:dyDescent="0.25">
      <c r="A87" s="20">
        <v>289</v>
      </c>
      <c r="B87" s="21" t="s">
        <v>34</v>
      </c>
      <c r="C87" s="22"/>
      <c r="D87" s="22"/>
      <c r="E87" s="22"/>
      <c r="F87" s="22"/>
      <c r="G87" s="46"/>
      <c r="H87" s="22"/>
      <c r="I87" s="22"/>
      <c r="J87" s="22"/>
      <c r="K87" s="22">
        <f t="shared" si="9"/>
        <v>0</v>
      </c>
      <c r="L87" s="22">
        <f t="shared" si="9"/>
        <v>0</v>
      </c>
    </row>
    <row r="88" spans="1:12" hidden="1" x14ac:dyDescent="0.25">
      <c r="A88" s="20">
        <v>292</v>
      </c>
      <c r="B88" s="21" t="s">
        <v>35</v>
      </c>
      <c r="C88" s="22"/>
      <c r="D88" s="22"/>
      <c r="E88" s="22"/>
      <c r="F88" s="22"/>
      <c r="G88" s="22"/>
      <c r="H88" s="22"/>
      <c r="I88" s="22"/>
      <c r="J88" s="22"/>
      <c r="K88" s="22">
        <f t="shared" si="9"/>
        <v>0</v>
      </c>
      <c r="L88" s="22">
        <f t="shared" si="9"/>
        <v>0</v>
      </c>
    </row>
    <row r="89" spans="1:12" hidden="1" x14ac:dyDescent="0.25">
      <c r="A89" s="20">
        <v>295</v>
      </c>
      <c r="B89" s="21" t="s">
        <v>36</v>
      </c>
      <c r="C89" s="22"/>
      <c r="D89" s="22"/>
      <c r="E89" s="22"/>
      <c r="F89" s="22"/>
      <c r="G89" s="22"/>
      <c r="H89" s="22"/>
      <c r="I89" s="22"/>
      <c r="J89" s="22"/>
      <c r="K89" s="22">
        <f t="shared" si="9"/>
        <v>0</v>
      </c>
      <c r="L89" s="22">
        <f t="shared" si="9"/>
        <v>0</v>
      </c>
    </row>
    <row r="90" spans="1:12" hidden="1" x14ac:dyDescent="0.25">
      <c r="A90" s="20">
        <v>297</v>
      </c>
      <c r="B90" s="21" t="s">
        <v>37</v>
      </c>
      <c r="C90" s="22"/>
      <c r="D90" s="22"/>
      <c r="E90" s="22"/>
      <c r="F90" s="22"/>
      <c r="G90" s="22"/>
      <c r="H90" s="22"/>
      <c r="I90" s="22"/>
      <c r="J90" s="22"/>
      <c r="K90" s="22">
        <f t="shared" si="9"/>
        <v>0</v>
      </c>
      <c r="L90" s="22">
        <f t="shared" si="9"/>
        <v>0</v>
      </c>
    </row>
    <row r="91" spans="1:12" hidden="1" x14ac:dyDescent="0.25">
      <c r="A91" s="20">
        <v>298</v>
      </c>
      <c r="B91" s="21" t="s">
        <v>38</v>
      </c>
      <c r="C91" s="22"/>
      <c r="D91" s="22"/>
      <c r="E91" s="22"/>
      <c r="F91" s="22"/>
      <c r="G91" s="22"/>
      <c r="H91" s="22"/>
      <c r="I91" s="22"/>
      <c r="J91" s="22"/>
      <c r="K91" s="22">
        <f t="shared" si="9"/>
        <v>0</v>
      </c>
      <c r="L91" s="22">
        <f t="shared" si="9"/>
        <v>0</v>
      </c>
    </row>
    <row r="92" spans="1:12" hidden="1" x14ac:dyDescent="0.25">
      <c r="A92" s="189">
        <v>299</v>
      </c>
      <c r="B92" s="190" t="s">
        <v>39</v>
      </c>
      <c r="C92" s="191"/>
      <c r="D92" s="191"/>
      <c r="E92" s="191"/>
      <c r="F92" s="191"/>
      <c r="G92" s="200"/>
      <c r="H92" s="191"/>
      <c r="I92" s="191"/>
      <c r="J92" s="191"/>
      <c r="K92" s="191">
        <f t="shared" si="9"/>
        <v>0</v>
      </c>
      <c r="L92" s="191">
        <f t="shared" si="9"/>
        <v>0</v>
      </c>
    </row>
    <row r="93" spans="1:12" ht="16.5" hidden="1" thickBot="1" x14ac:dyDescent="0.35">
      <c r="A93" s="192"/>
      <c r="B93" s="193" t="s">
        <v>40</v>
      </c>
      <c r="C93" s="194">
        <f t="shared" ref="C93:L93" si="10">SUM(C79:C92)</f>
        <v>0</v>
      </c>
      <c r="D93" s="194">
        <f t="shared" si="10"/>
        <v>0</v>
      </c>
      <c r="E93" s="194">
        <f t="shared" si="10"/>
        <v>0</v>
      </c>
      <c r="F93" s="194">
        <f t="shared" si="10"/>
        <v>0</v>
      </c>
      <c r="G93" s="194">
        <f t="shared" si="10"/>
        <v>0</v>
      </c>
      <c r="H93" s="194">
        <f t="shared" si="10"/>
        <v>0</v>
      </c>
      <c r="I93" s="194">
        <f t="shared" si="10"/>
        <v>0</v>
      </c>
      <c r="J93" s="194">
        <f t="shared" si="10"/>
        <v>0</v>
      </c>
      <c r="K93" s="194">
        <f t="shared" si="10"/>
        <v>0</v>
      </c>
      <c r="L93" s="195">
        <f t="shared" si="10"/>
        <v>0</v>
      </c>
    </row>
    <row r="94" spans="1:12" ht="16.5" hidden="1" thickBot="1" x14ac:dyDescent="0.35">
      <c r="A94" s="201"/>
      <c r="B94" s="193" t="s">
        <v>41</v>
      </c>
      <c r="C94" s="29"/>
      <c r="D94" s="29"/>
      <c r="E94" s="29"/>
      <c r="F94" s="29"/>
      <c r="G94" s="29"/>
      <c r="H94" s="29"/>
      <c r="I94" s="29"/>
      <c r="J94" s="29"/>
      <c r="K94" s="29"/>
      <c r="L94" s="30"/>
    </row>
    <row r="95" spans="1:12" hidden="1" x14ac:dyDescent="0.25">
      <c r="A95" s="44"/>
      <c r="B95" s="31" t="s">
        <v>49</v>
      </c>
      <c r="C95" s="26"/>
      <c r="D95" s="26"/>
      <c r="E95" s="26"/>
      <c r="F95" s="26"/>
      <c r="G95" s="22"/>
      <c r="H95" s="45"/>
      <c r="I95" s="22"/>
      <c r="J95" s="22"/>
      <c r="K95" s="26">
        <f t="shared" ref="K95:L98" si="11">+C95+E95+G95+I95</f>
        <v>0</v>
      </c>
      <c r="L95" s="22">
        <f t="shared" si="11"/>
        <v>0</v>
      </c>
    </row>
    <row r="96" spans="1:12" hidden="1" x14ac:dyDescent="0.25">
      <c r="A96" s="45"/>
      <c r="B96" s="31" t="s">
        <v>42</v>
      </c>
      <c r="C96" s="22"/>
      <c r="D96" s="22"/>
      <c r="E96" s="22"/>
      <c r="F96" s="22"/>
      <c r="G96" s="22"/>
      <c r="H96" s="28"/>
      <c r="I96" s="22"/>
      <c r="J96" s="22"/>
      <c r="K96" s="22">
        <f t="shared" si="11"/>
        <v>0</v>
      </c>
      <c r="L96" s="22">
        <f t="shared" si="11"/>
        <v>0</v>
      </c>
    </row>
    <row r="97" spans="1:12" hidden="1" x14ac:dyDescent="0.25">
      <c r="A97" s="45"/>
      <c r="B97" s="31" t="s">
        <v>50</v>
      </c>
      <c r="C97" s="22"/>
      <c r="D97" s="22"/>
      <c r="E97" s="22"/>
      <c r="F97" s="22"/>
      <c r="G97" s="22"/>
      <c r="H97" s="28"/>
      <c r="I97" s="22"/>
      <c r="J97" s="22"/>
      <c r="K97" s="22">
        <f t="shared" si="11"/>
        <v>0</v>
      </c>
      <c r="L97" s="22">
        <f t="shared" si="11"/>
        <v>0</v>
      </c>
    </row>
    <row r="98" spans="1:12" hidden="1" x14ac:dyDescent="0.25">
      <c r="A98" s="28"/>
      <c r="B98" s="31" t="s">
        <v>43</v>
      </c>
      <c r="C98" s="22"/>
      <c r="D98" s="22"/>
      <c r="E98" s="22"/>
      <c r="F98" s="22"/>
      <c r="G98" s="22"/>
      <c r="H98" s="22"/>
      <c r="I98" s="22"/>
      <c r="J98" s="22"/>
      <c r="K98" s="22">
        <f t="shared" si="11"/>
        <v>0</v>
      </c>
      <c r="L98" s="22">
        <f t="shared" si="11"/>
        <v>0</v>
      </c>
    </row>
    <row r="99" spans="1:12" ht="15.75" hidden="1" x14ac:dyDescent="0.3">
      <c r="A99" s="28"/>
      <c r="B99" s="32" t="s">
        <v>44</v>
      </c>
      <c r="C99" s="33">
        <f t="shared" ref="C99:L99" si="12">SUM(C95:C98)</f>
        <v>0</v>
      </c>
      <c r="D99" s="33">
        <f t="shared" si="12"/>
        <v>0</v>
      </c>
      <c r="E99" s="33">
        <f t="shared" si="12"/>
        <v>0</v>
      </c>
      <c r="F99" s="33">
        <f t="shared" si="12"/>
        <v>0</v>
      </c>
      <c r="G99" s="33">
        <f t="shared" si="12"/>
        <v>0</v>
      </c>
      <c r="H99" s="33">
        <f t="shared" si="12"/>
        <v>0</v>
      </c>
      <c r="I99" s="33">
        <f t="shared" si="12"/>
        <v>0</v>
      </c>
      <c r="J99" s="33">
        <f t="shared" si="12"/>
        <v>0</v>
      </c>
      <c r="K99" s="33">
        <f t="shared" si="12"/>
        <v>0</v>
      </c>
      <c r="L99" s="33">
        <f t="shared" si="12"/>
        <v>0</v>
      </c>
    </row>
    <row r="100" spans="1:12" hidden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</row>
    <row r="101" spans="1:12" hidden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</row>
    <row r="102" spans="1:12" ht="16.5" hidden="1" thickBot="1" x14ac:dyDescent="0.3">
      <c r="A102" s="234" t="s">
        <v>168</v>
      </c>
      <c r="B102" s="234"/>
      <c r="C102" s="234"/>
      <c r="D102" s="234"/>
      <c r="E102" s="234"/>
      <c r="F102" s="234"/>
      <c r="G102" s="234"/>
      <c r="H102" s="234"/>
      <c r="I102" s="234"/>
      <c r="J102" s="234"/>
      <c r="K102" s="234"/>
      <c r="L102" s="234"/>
    </row>
    <row r="103" spans="1:12" ht="16.5" hidden="1" thickBot="1" x14ac:dyDescent="0.35">
      <c r="A103" s="35" t="s">
        <v>5</v>
      </c>
      <c r="B103" s="36" t="s">
        <v>6</v>
      </c>
      <c r="C103" s="236" t="s">
        <v>51</v>
      </c>
      <c r="D103" s="237"/>
      <c r="E103" s="236" t="s">
        <v>52</v>
      </c>
      <c r="F103" s="238"/>
      <c r="G103" s="236" t="s">
        <v>53</v>
      </c>
      <c r="H103" s="237"/>
      <c r="I103" s="236" t="s">
        <v>54</v>
      </c>
      <c r="J103" s="237"/>
      <c r="K103" s="239" t="s">
        <v>11</v>
      </c>
      <c r="L103" s="240"/>
    </row>
    <row r="104" spans="1:12" ht="15.75" hidden="1" x14ac:dyDescent="0.3">
      <c r="A104" s="37"/>
      <c r="B104" s="16"/>
      <c r="C104" s="38" t="s">
        <v>12</v>
      </c>
      <c r="D104" s="38" t="s">
        <v>13</v>
      </c>
      <c r="E104" s="38" t="s">
        <v>12</v>
      </c>
      <c r="F104" s="38" t="s">
        <v>13</v>
      </c>
      <c r="G104" s="38" t="s">
        <v>12</v>
      </c>
      <c r="H104" s="38" t="s">
        <v>13</v>
      </c>
      <c r="I104" s="38" t="s">
        <v>12</v>
      </c>
      <c r="J104" s="38" t="s">
        <v>13</v>
      </c>
      <c r="K104" s="38" t="s">
        <v>12</v>
      </c>
      <c r="L104" s="38" t="s">
        <v>13</v>
      </c>
    </row>
    <row r="105" spans="1:12" ht="15.75" hidden="1" x14ac:dyDescent="0.3">
      <c r="A105" s="39" t="s">
        <v>143</v>
      </c>
      <c r="B105" s="16" t="s">
        <v>14</v>
      </c>
      <c r="C105" s="19"/>
      <c r="D105" s="19"/>
      <c r="E105" s="19"/>
      <c r="F105" s="19"/>
      <c r="G105" s="19"/>
      <c r="H105" s="19"/>
      <c r="I105" s="19"/>
      <c r="J105" s="19"/>
      <c r="K105" s="19">
        <f>+C105+E105+G105+I105</f>
        <v>0</v>
      </c>
      <c r="L105" s="19">
        <f>+D105+F105+H105+J105</f>
        <v>0</v>
      </c>
    </row>
    <row r="106" spans="1:12" ht="15.75" hidden="1" x14ac:dyDescent="0.3">
      <c r="A106" s="15"/>
      <c r="B106" s="16"/>
      <c r="C106" s="18"/>
      <c r="D106" s="17"/>
      <c r="E106" s="18"/>
      <c r="F106" s="18"/>
      <c r="G106" s="18"/>
      <c r="H106" s="18"/>
      <c r="I106" s="18"/>
      <c r="J106" s="18"/>
      <c r="K106" s="17"/>
      <c r="L106" s="17"/>
    </row>
    <row r="107" spans="1:12" ht="15.75" hidden="1" x14ac:dyDescent="0.3">
      <c r="A107" s="15"/>
      <c r="B107" s="16" t="s">
        <v>15</v>
      </c>
      <c r="C107" s="19">
        <f t="shared" ref="C107:J107" si="13">+C119+C135</f>
        <v>0</v>
      </c>
      <c r="D107" s="19">
        <f t="shared" si="13"/>
        <v>0</v>
      </c>
      <c r="E107" s="19">
        <f t="shared" si="13"/>
        <v>0</v>
      </c>
      <c r="F107" s="19">
        <f t="shared" si="13"/>
        <v>0</v>
      </c>
      <c r="G107" s="19">
        <f t="shared" si="13"/>
        <v>0</v>
      </c>
      <c r="H107" s="19">
        <f t="shared" si="13"/>
        <v>0</v>
      </c>
      <c r="I107" s="19">
        <f t="shared" si="13"/>
        <v>0</v>
      </c>
      <c r="J107" s="19">
        <f t="shared" si="13"/>
        <v>0</v>
      </c>
      <c r="K107" s="19">
        <f>+C107+E107+G107+I107</f>
        <v>0</v>
      </c>
      <c r="L107" s="19">
        <f>+D107+F107+H107+J107</f>
        <v>0</v>
      </c>
    </row>
    <row r="108" spans="1:12" hidden="1" x14ac:dyDescent="0.25">
      <c r="A108" s="20">
        <v>111</v>
      </c>
      <c r="B108" s="21" t="s">
        <v>16</v>
      </c>
      <c r="C108" s="22"/>
      <c r="D108" s="22"/>
      <c r="E108" s="22"/>
      <c r="F108" s="22"/>
      <c r="G108" s="22"/>
      <c r="H108" s="22"/>
      <c r="I108" s="22"/>
      <c r="J108" s="22"/>
      <c r="K108" s="22">
        <f>+C108+E108+G108+I108</f>
        <v>0</v>
      </c>
      <c r="L108" s="22">
        <f>+D108+F108+H108+J108</f>
        <v>0</v>
      </c>
    </row>
    <row r="109" spans="1:12" hidden="1" x14ac:dyDescent="0.25">
      <c r="A109" s="20">
        <v>113</v>
      </c>
      <c r="B109" s="21" t="s">
        <v>17</v>
      </c>
      <c r="C109" s="22"/>
      <c r="D109" s="22"/>
      <c r="E109" s="22"/>
      <c r="F109" s="22"/>
      <c r="G109" s="22"/>
      <c r="H109" s="22"/>
      <c r="I109" s="22"/>
      <c r="J109" s="22"/>
      <c r="K109" s="22">
        <f t="shared" ref="K109:L118" si="14">+C109+E109+G109+I109</f>
        <v>0</v>
      </c>
      <c r="L109" s="22">
        <f t="shared" si="14"/>
        <v>0</v>
      </c>
    </row>
    <row r="110" spans="1:12" hidden="1" x14ac:dyDescent="0.25">
      <c r="A110" s="20">
        <v>122</v>
      </c>
      <c r="B110" s="21" t="s">
        <v>18</v>
      </c>
      <c r="C110" s="22"/>
      <c r="D110" s="22"/>
      <c r="E110" s="22"/>
      <c r="F110" s="22"/>
      <c r="G110" s="22"/>
      <c r="H110" s="22"/>
      <c r="I110" s="22"/>
      <c r="J110" s="22"/>
      <c r="K110" s="22">
        <f t="shared" si="14"/>
        <v>0</v>
      </c>
      <c r="L110" s="22">
        <f t="shared" si="14"/>
        <v>0</v>
      </c>
    </row>
    <row r="111" spans="1:12" hidden="1" x14ac:dyDescent="0.25">
      <c r="A111" s="20">
        <v>163</v>
      </c>
      <c r="B111" s="21" t="s">
        <v>19</v>
      </c>
      <c r="C111" s="22"/>
      <c r="D111" s="22"/>
      <c r="E111" s="46"/>
      <c r="F111" s="22"/>
      <c r="G111" s="46"/>
      <c r="H111" s="22"/>
      <c r="I111" s="22"/>
      <c r="J111" s="22"/>
      <c r="K111" s="22">
        <f t="shared" si="14"/>
        <v>0</v>
      </c>
      <c r="L111" s="22">
        <f t="shared" si="14"/>
        <v>0</v>
      </c>
    </row>
    <row r="112" spans="1:12" ht="27" hidden="1" x14ac:dyDescent="0.25">
      <c r="A112" s="20">
        <v>168</v>
      </c>
      <c r="B112" s="198" t="s">
        <v>164</v>
      </c>
      <c r="C112" s="22"/>
      <c r="D112" s="22"/>
      <c r="E112" s="22"/>
      <c r="F112" s="22"/>
      <c r="G112" s="22"/>
      <c r="H112" s="22"/>
      <c r="I112" s="22"/>
      <c r="J112" s="22"/>
      <c r="K112" s="22">
        <f>+C112+E112+G112+I112</f>
        <v>0</v>
      </c>
      <c r="L112" s="22">
        <f>+D112+F112+H112+J112</f>
        <v>0</v>
      </c>
    </row>
    <row r="113" spans="1:12" hidden="1" x14ac:dyDescent="0.25">
      <c r="A113" s="20">
        <v>169</v>
      </c>
      <c r="B113" s="21" t="s">
        <v>165</v>
      </c>
      <c r="C113" s="22"/>
      <c r="D113" s="22"/>
      <c r="E113" s="22"/>
      <c r="F113" s="22"/>
      <c r="G113" s="22"/>
      <c r="H113" s="22"/>
      <c r="I113" s="22"/>
      <c r="J113" s="22"/>
      <c r="K113" s="22">
        <f t="shared" si="14"/>
        <v>0</v>
      </c>
      <c r="L113" s="22">
        <f t="shared" si="14"/>
        <v>0</v>
      </c>
    </row>
    <row r="114" spans="1:12" hidden="1" x14ac:dyDescent="0.25">
      <c r="A114" s="20">
        <v>171</v>
      </c>
      <c r="B114" s="21" t="s">
        <v>166</v>
      </c>
      <c r="C114" s="22"/>
      <c r="D114" s="22"/>
      <c r="E114" s="22"/>
      <c r="F114" s="22"/>
      <c r="G114" s="22"/>
      <c r="H114" s="22"/>
      <c r="I114" s="22"/>
      <c r="J114" s="22"/>
      <c r="K114" s="22">
        <f t="shared" si="14"/>
        <v>0</v>
      </c>
      <c r="L114" s="22">
        <f t="shared" si="14"/>
        <v>0</v>
      </c>
    </row>
    <row r="115" spans="1:12" hidden="1" x14ac:dyDescent="0.25">
      <c r="A115" s="20">
        <v>174</v>
      </c>
      <c r="B115" s="21" t="s">
        <v>20</v>
      </c>
      <c r="C115" s="22"/>
      <c r="D115" s="22"/>
      <c r="E115" s="22"/>
      <c r="F115" s="22"/>
      <c r="G115" s="22"/>
      <c r="H115" s="22"/>
      <c r="I115" s="22"/>
      <c r="J115" s="22"/>
      <c r="K115" s="22">
        <f t="shared" si="14"/>
        <v>0</v>
      </c>
      <c r="L115" s="22">
        <f t="shared" si="14"/>
        <v>0</v>
      </c>
    </row>
    <row r="116" spans="1:12" hidden="1" x14ac:dyDescent="0.25">
      <c r="A116" s="20">
        <v>182</v>
      </c>
      <c r="B116" s="21" t="s">
        <v>21</v>
      </c>
      <c r="C116" s="22"/>
      <c r="D116" s="22"/>
      <c r="E116" s="22"/>
      <c r="F116" s="22"/>
      <c r="G116" s="22"/>
      <c r="H116" s="22"/>
      <c r="I116" s="22"/>
      <c r="J116" s="22"/>
      <c r="K116" s="22">
        <f t="shared" si="14"/>
        <v>0</v>
      </c>
      <c r="L116" s="22">
        <f t="shared" si="14"/>
        <v>0</v>
      </c>
    </row>
    <row r="117" spans="1:12" hidden="1" x14ac:dyDescent="0.25">
      <c r="A117" s="20">
        <v>197</v>
      </c>
      <c r="B117" s="21" t="s">
        <v>22</v>
      </c>
      <c r="C117" s="22"/>
      <c r="D117" s="22"/>
      <c r="E117" s="22"/>
      <c r="F117" s="22"/>
      <c r="G117" s="22"/>
      <c r="H117" s="22"/>
      <c r="I117" s="22"/>
      <c r="J117" s="22"/>
      <c r="K117" s="22">
        <f t="shared" si="14"/>
        <v>0</v>
      </c>
      <c r="L117" s="22">
        <f t="shared" si="14"/>
        <v>0</v>
      </c>
    </row>
    <row r="118" spans="1:12" hidden="1" x14ac:dyDescent="0.25">
      <c r="A118" s="189">
        <v>199</v>
      </c>
      <c r="B118" s="190" t="s">
        <v>23</v>
      </c>
      <c r="C118" s="191"/>
      <c r="D118" s="191"/>
      <c r="E118" s="191"/>
      <c r="F118" s="191"/>
      <c r="G118" s="191"/>
      <c r="H118" s="191"/>
      <c r="I118" s="191"/>
      <c r="J118" s="191"/>
      <c r="K118" s="191">
        <f t="shared" si="14"/>
        <v>0</v>
      </c>
      <c r="L118" s="191">
        <f t="shared" si="14"/>
        <v>0</v>
      </c>
    </row>
    <row r="119" spans="1:12" ht="16.5" hidden="1" thickBot="1" x14ac:dyDescent="0.35">
      <c r="A119" s="192"/>
      <c r="B119" s="193" t="s">
        <v>24</v>
      </c>
      <c r="C119" s="194">
        <f t="shared" ref="C119:L119" si="15">SUM(C108:C118)</f>
        <v>0</v>
      </c>
      <c r="D119" s="194">
        <f t="shared" si="15"/>
        <v>0</v>
      </c>
      <c r="E119" s="194">
        <f t="shared" si="15"/>
        <v>0</v>
      </c>
      <c r="F119" s="194">
        <f t="shared" si="15"/>
        <v>0</v>
      </c>
      <c r="G119" s="194">
        <f t="shared" si="15"/>
        <v>0</v>
      </c>
      <c r="H119" s="194">
        <f t="shared" si="15"/>
        <v>0</v>
      </c>
      <c r="I119" s="194">
        <f t="shared" si="15"/>
        <v>0</v>
      </c>
      <c r="J119" s="194">
        <f t="shared" si="15"/>
        <v>0</v>
      </c>
      <c r="K119" s="194">
        <f t="shared" si="15"/>
        <v>0</v>
      </c>
      <c r="L119" s="195">
        <f t="shared" si="15"/>
        <v>0</v>
      </c>
    </row>
    <row r="120" spans="1:12" ht="15.75" hidden="1" x14ac:dyDescent="0.3">
      <c r="A120" s="196"/>
      <c r="B120" s="25" t="s">
        <v>25</v>
      </c>
      <c r="C120" s="26"/>
      <c r="D120" s="26"/>
      <c r="E120" s="26"/>
      <c r="F120" s="26"/>
      <c r="G120" s="26"/>
      <c r="H120" s="26"/>
      <c r="I120" s="26"/>
      <c r="J120" s="26"/>
      <c r="K120" s="26"/>
      <c r="L120" s="26"/>
    </row>
    <row r="121" spans="1:12" hidden="1" x14ac:dyDescent="0.25">
      <c r="A121" s="20">
        <v>211</v>
      </c>
      <c r="B121" s="21" t="s">
        <v>26</v>
      </c>
      <c r="C121" s="47"/>
      <c r="D121" s="22"/>
      <c r="E121" s="22"/>
      <c r="F121" s="22"/>
      <c r="G121" s="22"/>
      <c r="H121" s="22"/>
      <c r="I121" s="22"/>
      <c r="J121" s="22"/>
      <c r="K121" s="22">
        <f t="shared" ref="K121:L134" si="16">+C121+E121+G121+I121</f>
        <v>0</v>
      </c>
      <c r="L121" s="22">
        <f>+D121+F121+H121+J121</f>
        <v>0</v>
      </c>
    </row>
    <row r="122" spans="1:12" hidden="1" x14ac:dyDescent="0.25">
      <c r="A122" s="20">
        <v>232</v>
      </c>
      <c r="B122" s="21" t="s">
        <v>27</v>
      </c>
      <c r="C122" s="47"/>
      <c r="D122" s="22"/>
      <c r="E122" s="22"/>
      <c r="F122" s="22"/>
      <c r="G122" s="22"/>
      <c r="H122" s="22"/>
      <c r="I122" s="22"/>
      <c r="J122" s="22"/>
      <c r="K122" s="22">
        <f t="shared" si="16"/>
        <v>0</v>
      </c>
      <c r="L122" s="22">
        <f t="shared" si="16"/>
        <v>0</v>
      </c>
    </row>
    <row r="123" spans="1:12" hidden="1" x14ac:dyDescent="0.25">
      <c r="A123" s="20">
        <v>261</v>
      </c>
      <c r="B123" s="21" t="s">
        <v>28</v>
      </c>
      <c r="C123" s="47"/>
      <c r="D123" s="22"/>
      <c r="E123" s="22"/>
      <c r="F123" s="22"/>
      <c r="G123" s="22"/>
      <c r="H123" s="22"/>
      <c r="I123" s="22"/>
      <c r="J123" s="22"/>
      <c r="K123" s="22">
        <f t="shared" si="16"/>
        <v>0</v>
      </c>
      <c r="L123" s="22">
        <f t="shared" si="16"/>
        <v>0</v>
      </c>
    </row>
    <row r="124" spans="1:12" hidden="1" x14ac:dyDescent="0.25">
      <c r="A124" s="20">
        <v>262</v>
      </c>
      <c r="B124" s="21" t="s">
        <v>29</v>
      </c>
      <c r="C124" s="47"/>
      <c r="D124" s="22"/>
      <c r="E124" s="22"/>
      <c r="F124" s="22"/>
      <c r="G124" s="22"/>
      <c r="H124" s="22"/>
      <c r="I124" s="22"/>
      <c r="J124" s="22"/>
      <c r="K124" s="22">
        <f t="shared" si="16"/>
        <v>0</v>
      </c>
      <c r="L124" s="22">
        <f t="shared" si="16"/>
        <v>0</v>
      </c>
    </row>
    <row r="125" spans="1:12" hidden="1" x14ac:dyDescent="0.25">
      <c r="A125" s="20">
        <v>266</v>
      </c>
      <c r="B125" s="21" t="s">
        <v>30</v>
      </c>
      <c r="C125" s="47"/>
      <c r="D125" s="22"/>
      <c r="E125" s="22"/>
      <c r="F125" s="22"/>
      <c r="G125" s="22"/>
      <c r="H125" s="22"/>
      <c r="I125" s="22"/>
      <c r="J125" s="22"/>
      <c r="K125" s="22">
        <f t="shared" si="16"/>
        <v>0</v>
      </c>
      <c r="L125" s="22">
        <f t="shared" si="16"/>
        <v>0</v>
      </c>
    </row>
    <row r="126" spans="1:12" hidden="1" x14ac:dyDescent="0.25">
      <c r="A126" s="20">
        <v>267</v>
      </c>
      <c r="B126" s="21" t="s">
        <v>31</v>
      </c>
      <c r="C126" s="47"/>
      <c r="D126" s="22"/>
      <c r="E126" s="22"/>
      <c r="F126" s="22"/>
      <c r="G126" s="22"/>
      <c r="H126" s="22"/>
      <c r="I126" s="22"/>
      <c r="J126" s="22"/>
      <c r="K126" s="22">
        <f t="shared" si="16"/>
        <v>0</v>
      </c>
      <c r="L126" s="22">
        <f t="shared" si="16"/>
        <v>0</v>
      </c>
    </row>
    <row r="127" spans="1:12" hidden="1" x14ac:dyDescent="0.25">
      <c r="A127" s="20">
        <v>268</v>
      </c>
      <c r="B127" s="21" t="s">
        <v>32</v>
      </c>
      <c r="C127" s="47"/>
      <c r="D127" s="22"/>
      <c r="E127" s="22"/>
      <c r="F127" s="22"/>
      <c r="G127" s="22"/>
      <c r="H127" s="22"/>
      <c r="I127" s="22"/>
      <c r="J127" s="22"/>
      <c r="K127" s="22">
        <f t="shared" si="16"/>
        <v>0</v>
      </c>
      <c r="L127" s="22">
        <f t="shared" si="16"/>
        <v>0</v>
      </c>
    </row>
    <row r="128" spans="1:12" hidden="1" x14ac:dyDescent="0.25">
      <c r="A128" s="20">
        <v>269</v>
      </c>
      <c r="B128" s="21" t="s">
        <v>33</v>
      </c>
      <c r="C128" s="47"/>
      <c r="D128" s="22"/>
      <c r="E128" s="22"/>
      <c r="F128" s="22"/>
      <c r="G128" s="22"/>
      <c r="H128" s="22"/>
      <c r="I128" s="22"/>
      <c r="J128" s="22"/>
      <c r="K128" s="22">
        <f t="shared" si="16"/>
        <v>0</v>
      </c>
      <c r="L128" s="22">
        <f t="shared" si="16"/>
        <v>0</v>
      </c>
    </row>
    <row r="129" spans="1:12" hidden="1" x14ac:dyDescent="0.25">
      <c r="A129" s="20">
        <v>289</v>
      </c>
      <c r="B129" s="21" t="s">
        <v>34</v>
      </c>
      <c r="C129" s="47"/>
      <c r="D129" s="22"/>
      <c r="E129" s="22"/>
      <c r="F129" s="22"/>
      <c r="G129" s="22"/>
      <c r="H129" s="22"/>
      <c r="I129" s="22"/>
      <c r="J129" s="22"/>
      <c r="K129" s="22">
        <f t="shared" si="16"/>
        <v>0</v>
      </c>
      <c r="L129" s="22">
        <f t="shared" si="16"/>
        <v>0</v>
      </c>
    </row>
    <row r="130" spans="1:12" hidden="1" x14ac:dyDescent="0.25">
      <c r="A130" s="20">
        <v>292</v>
      </c>
      <c r="B130" s="21" t="s">
        <v>35</v>
      </c>
      <c r="C130" s="47"/>
      <c r="D130" s="22"/>
      <c r="E130" s="22"/>
      <c r="F130" s="22"/>
      <c r="G130" s="22"/>
      <c r="H130" s="22"/>
      <c r="I130" s="22"/>
      <c r="J130" s="22"/>
      <c r="K130" s="22">
        <f t="shared" si="16"/>
        <v>0</v>
      </c>
      <c r="L130" s="22">
        <f t="shared" si="16"/>
        <v>0</v>
      </c>
    </row>
    <row r="131" spans="1:12" hidden="1" x14ac:dyDescent="0.25">
      <c r="A131" s="20">
        <v>295</v>
      </c>
      <c r="B131" s="21" t="s">
        <v>36</v>
      </c>
      <c r="C131" s="47"/>
      <c r="D131" s="22"/>
      <c r="E131" s="22"/>
      <c r="F131" s="22"/>
      <c r="G131" s="22"/>
      <c r="H131" s="22"/>
      <c r="I131" s="22"/>
      <c r="J131" s="22"/>
      <c r="K131" s="22">
        <f t="shared" si="16"/>
        <v>0</v>
      </c>
      <c r="L131" s="22">
        <f t="shared" si="16"/>
        <v>0</v>
      </c>
    </row>
    <row r="132" spans="1:12" hidden="1" x14ac:dyDescent="0.25">
      <c r="A132" s="20">
        <v>297</v>
      </c>
      <c r="B132" s="21" t="s">
        <v>37</v>
      </c>
      <c r="C132" s="47"/>
      <c r="D132" s="22"/>
      <c r="E132" s="22"/>
      <c r="F132" s="22"/>
      <c r="G132" s="22"/>
      <c r="H132" s="22"/>
      <c r="I132" s="22"/>
      <c r="J132" s="22"/>
      <c r="K132" s="22">
        <f t="shared" si="16"/>
        <v>0</v>
      </c>
      <c r="L132" s="22">
        <f t="shared" si="16"/>
        <v>0</v>
      </c>
    </row>
    <row r="133" spans="1:12" hidden="1" x14ac:dyDescent="0.25">
      <c r="A133" s="20">
        <v>298</v>
      </c>
      <c r="B133" s="21" t="s">
        <v>38</v>
      </c>
      <c r="C133" s="47"/>
      <c r="D133" s="22"/>
      <c r="E133" s="22"/>
      <c r="F133" s="22"/>
      <c r="G133" s="22"/>
      <c r="H133" s="22"/>
      <c r="I133" s="22"/>
      <c r="J133" s="22"/>
      <c r="K133" s="22">
        <f t="shared" si="16"/>
        <v>0</v>
      </c>
      <c r="L133" s="22">
        <f t="shared" si="16"/>
        <v>0</v>
      </c>
    </row>
    <row r="134" spans="1:12" hidden="1" x14ac:dyDescent="0.25">
      <c r="A134" s="189">
        <v>299</v>
      </c>
      <c r="B134" s="190" t="s">
        <v>39</v>
      </c>
      <c r="C134" s="47"/>
      <c r="D134" s="191"/>
      <c r="E134" s="191"/>
      <c r="F134" s="191"/>
      <c r="G134" s="191"/>
      <c r="H134" s="191"/>
      <c r="I134" s="191"/>
      <c r="J134" s="191"/>
      <c r="K134" s="191">
        <f t="shared" si="16"/>
        <v>0</v>
      </c>
      <c r="L134" s="191">
        <f t="shared" si="16"/>
        <v>0</v>
      </c>
    </row>
    <row r="135" spans="1:12" ht="16.5" hidden="1" thickBot="1" x14ac:dyDescent="0.35">
      <c r="A135" s="192"/>
      <c r="B135" s="193" t="s">
        <v>40</v>
      </c>
      <c r="C135" s="194">
        <f t="shared" ref="C135:L135" si="17">SUM(C121:C134)</f>
        <v>0</v>
      </c>
      <c r="D135" s="194">
        <f t="shared" si="17"/>
        <v>0</v>
      </c>
      <c r="E135" s="194">
        <f t="shared" si="17"/>
        <v>0</v>
      </c>
      <c r="F135" s="194">
        <f t="shared" si="17"/>
        <v>0</v>
      </c>
      <c r="G135" s="194">
        <f t="shared" si="17"/>
        <v>0</v>
      </c>
      <c r="H135" s="194">
        <f t="shared" si="17"/>
        <v>0</v>
      </c>
      <c r="I135" s="194">
        <f t="shared" si="17"/>
        <v>0</v>
      </c>
      <c r="J135" s="194">
        <f t="shared" si="17"/>
        <v>0</v>
      </c>
      <c r="K135" s="194">
        <f t="shared" si="17"/>
        <v>0</v>
      </c>
      <c r="L135" s="195">
        <f t="shared" si="17"/>
        <v>0</v>
      </c>
    </row>
    <row r="136" spans="1:12" ht="16.5" hidden="1" thickBot="1" x14ac:dyDescent="0.35">
      <c r="A136" s="201"/>
      <c r="B136" s="193" t="s">
        <v>41</v>
      </c>
      <c r="C136" s="29"/>
      <c r="D136" s="29"/>
      <c r="E136" s="29"/>
      <c r="F136" s="29"/>
      <c r="G136" s="29"/>
      <c r="H136" s="29"/>
      <c r="I136" s="29"/>
      <c r="J136" s="29"/>
      <c r="K136" s="29"/>
      <c r="L136" s="30"/>
    </row>
    <row r="137" spans="1:12" hidden="1" x14ac:dyDescent="0.25">
      <c r="A137" s="34"/>
      <c r="B137" s="21" t="s">
        <v>49</v>
      </c>
      <c r="C137" s="57"/>
      <c r="D137" s="26"/>
      <c r="E137" s="57"/>
      <c r="F137" s="26"/>
      <c r="G137" s="57"/>
      <c r="H137" s="26"/>
      <c r="I137" s="26"/>
      <c r="J137" s="26"/>
      <c r="K137" s="26">
        <f t="shared" ref="K137:L140" si="18">+C137+E137+G137+I137</f>
        <v>0</v>
      </c>
      <c r="L137" s="26">
        <f t="shared" si="18"/>
        <v>0</v>
      </c>
    </row>
    <row r="138" spans="1:12" hidden="1" x14ac:dyDescent="0.25">
      <c r="A138" s="34"/>
      <c r="B138" s="21" t="s">
        <v>42</v>
      </c>
      <c r="C138" s="47"/>
      <c r="D138" s="22"/>
      <c r="E138" s="47"/>
      <c r="F138" s="22"/>
      <c r="G138" s="47"/>
      <c r="H138" s="22"/>
      <c r="I138" s="22"/>
      <c r="J138" s="22"/>
      <c r="K138" s="22">
        <f t="shared" si="18"/>
        <v>0</v>
      </c>
      <c r="L138" s="22">
        <f t="shared" si="18"/>
        <v>0</v>
      </c>
    </row>
    <row r="139" spans="1:12" hidden="1" x14ac:dyDescent="0.25">
      <c r="A139" s="34"/>
      <c r="B139" s="21" t="s">
        <v>50</v>
      </c>
      <c r="C139" s="47"/>
      <c r="D139" s="22"/>
      <c r="E139" s="47"/>
      <c r="F139" s="22"/>
      <c r="G139" s="47"/>
      <c r="H139" s="22"/>
      <c r="I139" s="22"/>
      <c r="J139" s="22"/>
      <c r="K139" s="22">
        <f t="shared" si="18"/>
        <v>0</v>
      </c>
      <c r="L139" s="22">
        <f t="shared" si="18"/>
        <v>0</v>
      </c>
    </row>
    <row r="140" spans="1:12" hidden="1" x14ac:dyDescent="0.25">
      <c r="A140" s="34"/>
      <c r="B140" s="21" t="s">
        <v>43</v>
      </c>
      <c r="C140" s="47"/>
      <c r="D140" s="22"/>
      <c r="E140" s="47"/>
      <c r="F140" s="22"/>
      <c r="G140" s="47"/>
      <c r="H140" s="22"/>
      <c r="I140" s="22"/>
      <c r="J140" s="22"/>
      <c r="K140" s="22">
        <f t="shared" si="18"/>
        <v>0</v>
      </c>
      <c r="L140" s="22">
        <f t="shared" si="18"/>
        <v>0</v>
      </c>
    </row>
    <row r="141" spans="1:12" ht="15.75" hidden="1" x14ac:dyDescent="0.3">
      <c r="A141" s="34"/>
      <c r="B141" s="40" t="s">
        <v>44</v>
      </c>
      <c r="C141" s="33">
        <f>SUM(C137:C140)</f>
        <v>0</v>
      </c>
      <c r="D141" s="33">
        <f t="shared" ref="D141:J141" si="19">SUM(D137:D140)</f>
        <v>0</v>
      </c>
      <c r="E141" s="33">
        <f t="shared" si="19"/>
        <v>0</v>
      </c>
      <c r="F141" s="33">
        <f t="shared" si="19"/>
        <v>0</v>
      </c>
      <c r="G141" s="33">
        <f t="shared" si="19"/>
        <v>0</v>
      </c>
      <c r="H141" s="33">
        <f t="shared" si="19"/>
        <v>0</v>
      </c>
      <c r="I141" s="33">
        <f t="shared" si="19"/>
        <v>0</v>
      </c>
      <c r="J141" s="33">
        <f t="shared" si="19"/>
        <v>0</v>
      </c>
      <c r="K141" s="33">
        <f>SUM(K137:K140)</f>
        <v>0</v>
      </c>
      <c r="L141" s="33">
        <f>SUM(L137:L140)</f>
        <v>0</v>
      </c>
    </row>
    <row r="142" spans="1:12" ht="15.75" hidden="1" x14ac:dyDescent="0.3">
      <c r="A142" s="34"/>
      <c r="B142" s="202"/>
      <c r="C142" s="203"/>
      <c r="D142" s="203"/>
      <c r="E142" s="203"/>
      <c r="F142" s="203"/>
      <c r="G142" s="203"/>
      <c r="H142" s="203"/>
      <c r="I142" s="203"/>
      <c r="J142" s="203"/>
      <c r="K142" s="203"/>
      <c r="L142" s="203"/>
    </row>
    <row r="143" spans="1:12" ht="15.75" hidden="1" x14ac:dyDescent="0.3">
      <c r="A143" s="34"/>
      <c r="B143" s="202"/>
      <c r="C143" s="203"/>
      <c r="D143" s="203"/>
      <c r="E143" s="203"/>
      <c r="F143" s="203"/>
      <c r="G143" s="203"/>
      <c r="H143" s="203"/>
      <c r="I143" s="203"/>
      <c r="J143" s="203"/>
      <c r="K143" s="203"/>
      <c r="L143" s="203"/>
    </row>
    <row r="144" spans="1:12" ht="15.75" hidden="1" x14ac:dyDescent="0.3">
      <c r="A144" s="34"/>
      <c r="B144" s="202"/>
      <c r="C144" s="203"/>
      <c r="D144" s="203"/>
      <c r="E144" s="203"/>
      <c r="F144" s="203"/>
      <c r="G144" s="203"/>
      <c r="H144" s="203"/>
      <c r="I144" s="203"/>
      <c r="J144" s="203"/>
      <c r="K144" s="203"/>
      <c r="L144" s="203"/>
    </row>
    <row r="145" spans="1:12" ht="15.75" hidden="1" x14ac:dyDescent="0.3">
      <c r="A145" s="34"/>
      <c r="B145" s="202"/>
      <c r="C145" s="203"/>
      <c r="D145" s="203"/>
      <c r="E145" s="203"/>
      <c r="F145" s="203"/>
      <c r="G145" s="203"/>
      <c r="H145" s="203"/>
      <c r="I145" s="203"/>
      <c r="J145" s="203"/>
      <c r="K145" s="203"/>
      <c r="L145" s="203"/>
    </row>
    <row r="146" spans="1:12" ht="15.75" hidden="1" x14ac:dyDescent="0.3">
      <c r="A146" s="34"/>
      <c r="B146" s="202"/>
      <c r="C146" s="203"/>
      <c r="D146" s="203"/>
      <c r="E146" s="203"/>
      <c r="F146" s="203"/>
      <c r="G146" s="203"/>
      <c r="H146" s="203"/>
      <c r="I146" s="203"/>
      <c r="J146" s="203"/>
      <c r="K146" s="203"/>
      <c r="L146" s="203"/>
    </row>
    <row r="147" spans="1:12" ht="15.75" hidden="1" x14ac:dyDescent="0.3">
      <c r="A147" s="34"/>
      <c r="B147" s="202"/>
      <c r="C147" s="203"/>
      <c r="D147" s="203"/>
      <c r="E147" s="203"/>
      <c r="F147" s="203"/>
      <c r="G147" s="203"/>
      <c r="H147" s="203"/>
      <c r="I147" s="203"/>
      <c r="J147" s="203"/>
      <c r="K147" s="203"/>
      <c r="L147" s="203"/>
    </row>
    <row r="148" spans="1:12" ht="15.75" hidden="1" x14ac:dyDescent="0.3">
      <c r="A148" s="34"/>
      <c r="B148" s="202"/>
      <c r="C148" s="203"/>
      <c r="D148" s="203"/>
      <c r="E148" s="203"/>
      <c r="F148" s="203"/>
      <c r="G148" s="203"/>
      <c r="H148" s="203"/>
      <c r="I148" s="203"/>
      <c r="J148" s="203"/>
      <c r="K148" s="203"/>
      <c r="L148" s="203"/>
    </row>
    <row r="149" spans="1:12" ht="15.75" hidden="1" x14ac:dyDescent="0.3">
      <c r="A149" s="34"/>
      <c r="B149" s="202"/>
      <c r="C149" s="203"/>
      <c r="D149" s="203"/>
      <c r="E149" s="203"/>
      <c r="F149" s="203"/>
      <c r="G149" s="203"/>
      <c r="H149" s="203"/>
      <c r="I149" s="203"/>
      <c r="J149" s="203"/>
      <c r="K149" s="203"/>
      <c r="L149" s="203"/>
    </row>
    <row r="150" spans="1:12" ht="15.75" hidden="1" x14ac:dyDescent="0.3">
      <c r="A150" s="34"/>
      <c r="B150" s="202"/>
      <c r="C150" s="203"/>
      <c r="D150" s="203"/>
      <c r="E150" s="203"/>
      <c r="F150" s="203"/>
      <c r="G150" s="203"/>
      <c r="H150" s="203"/>
      <c r="I150" s="203"/>
      <c r="J150" s="203"/>
      <c r="K150" s="203"/>
      <c r="L150" s="203"/>
    </row>
    <row r="151" spans="1:12" ht="15.75" hidden="1" x14ac:dyDescent="0.3">
      <c r="A151" s="34"/>
      <c r="B151" s="202"/>
      <c r="C151" s="203"/>
      <c r="D151" s="203"/>
      <c r="E151" s="203"/>
      <c r="F151" s="203"/>
      <c r="G151" s="203"/>
      <c r="H151" s="203"/>
      <c r="I151" s="203"/>
      <c r="J151" s="203"/>
      <c r="K151" s="203"/>
      <c r="L151" s="203"/>
    </row>
    <row r="152" spans="1:12" ht="15.75" hidden="1" x14ac:dyDescent="0.3">
      <c r="A152" s="34"/>
      <c r="B152" s="202"/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</row>
    <row r="153" spans="1:12" ht="15.75" hidden="1" x14ac:dyDescent="0.3">
      <c r="A153" s="34"/>
      <c r="B153" s="202"/>
      <c r="C153" s="203"/>
      <c r="D153" s="203"/>
      <c r="E153" s="203"/>
      <c r="F153" s="203"/>
      <c r="G153" s="203"/>
      <c r="H153" s="203"/>
      <c r="I153" s="203"/>
      <c r="J153" s="203"/>
      <c r="K153" s="203"/>
      <c r="L153" s="203"/>
    </row>
    <row r="154" spans="1:12" ht="15.75" hidden="1" x14ac:dyDescent="0.3">
      <c r="A154" s="34"/>
      <c r="B154" s="202"/>
      <c r="C154" s="203"/>
      <c r="D154" s="203"/>
      <c r="E154" s="203"/>
      <c r="F154" s="203"/>
      <c r="G154" s="203"/>
      <c r="H154" s="203"/>
      <c r="I154" s="203"/>
      <c r="J154" s="203"/>
      <c r="K154" s="203"/>
      <c r="L154" s="203"/>
    </row>
    <row r="155" spans="1:12" ht="15.75" hidden="1" x14ac:dyDescent="0.3">
      <c r="A155" s="34"/>
      <c r="B155" s="202"/>
      <c r="C155" s="203"/>
      <c r="D155" s="203"/>
      <c r="E155" s="203"/>
      <c r="F155" s="203"/>
      <c r="G155" s="203"/>
      <c r="H155" s="203"/>
      <c r="I155" s="203"/>
      <c r="J155" s="203"/>
      <c r="K155" s="203"/>
      <c r="L155" s="203"/>
    </row>
    <row r="156" spans="1:12" ht="15.75" hidden="1" x14ac:dyDescent="0.3">
      <c r="A156" s="34"/>
      <c r="B156" s="202"/>
      <c r="C156" s="203"/>
      <c r="D156" s="203"/>
      <c r="E156" s="203"/>
      <c r="F156" s="203"/>
      <c r="G156" s="203"/>
      <c r="H156" s="203"/>
      <c r="I156" s="203"/>
      <c r="J156" s="203"/>
      <c r="K156" s="203"/>
      <c r="L156" s="203"/>
    </row>
    <row r="157" spans="1:12" ht="15.75" hidden="1" x14ac:dyDescent="0.3">
      <c r="A157" s="34"/>
      <c r="B157" s="202"/>
      <c r="C157" s="203"/>
      <c r="D157" s="203"/>
      <c r="E157" s="203"/>
      <c r="F157" s="203"/>
      <c r="G157" s="203"/>
      <c r="H157" s="203"/>
      <c r="I157" s="203"/>
      <c r="J157" s="203"/>
      <c r="K157" s="203"/>
      <c r="L157" s="203"/>
    </row>
    <row r="158" spans="1:12" ht="15.75" hidden="1" x14ac:dyDescent="0.3">
      <c r="A158" s="34"/>
      <c r="B158" s="202"/>
      <c r="C158" s="203"/>
      <c r="D158" s="203"/>
      <c r="E158" s="203"/>
      <c r="F158" s="203"/>
      <c r="G158" s="203"/>
      <c r="H158" s="203"/>
      <c r="I158" s="203"/>
      <c r="J158" s="203"/>
      <c r="K158" s="203"/>
      <c r="L158" s="203"/>
    </row>
    <row r="159" spans="1:12" ht="15.75" hidden="1" x14ac:dyDescent="0.3">
      <c r="A159" s="34"/>
      <c r="B159" s="202"/>
      <c r="C159" s="203"/>
      <c r="D159" s="203"/>
      <c r="E159" s="203"/>
      <c r="F159" s="203"/>
      <c r="G159" s="203"/>
      <c r="H159" s="203"/>
      <c r="I159" s="203"/>
      <c r="J159" s="203"/>
      <c r="K159" s="203"/>
      <c r="L159" s="203"/>
    </row>
    <row r="160" spans="1:12" ht="15.75" x14ac:dyDescent="0.3">
      <c r="A160" s="34"/>
      <c r="B160" s="202"/>
      <c r="C160" s="203"/>
      <c r="D160" s="203"/>
      <c r="E160" s="203"/>
      <c r="F160" s="203"/>
      <c r="G160" s="203"/>
      <c r="H160" s="203"/>
      <c r="I160" s="203"/>
      <c r="J160" s="203"/>
      <c r="K160" s="203"/>
      <c r="L160" s="203"/>
    </row>
    <row r="161" spans="1:12" ht="15.75" x14ac:dyDescent="0.3">
      <c r="A161" s="34"/>
      <c r="B161" s="202"/>
      <c r="C161" s="203"/>
      <c r="D161" s="203"/>
      <c r="E161" s="203"/>
      <c r="F161" s="203"/>
      <c r="G161" s="203"/>
      <c r="H161" s="203"/>
      <c r="I161" s="203"/>
      <c r="J161" s="203"/>
      <c r="K161" s="203"/>
      <c r="L161" s="203"/>
    </row>
    <row r="162" spans="1:12" ht="15.75" x14ac:dyDescent="0.3">
      <c r="A162" s="34"/>
      <c r="B162" s="202"/>
      <c r="C162" s="203"/>
      <c r="D162" s="203"/>
      <c r="E162" s="203"/>
      <c r="F162" s="203"/>
      <c r="G162" s="203"/>
      <c r="H162" s="203"/>
      <c r="I162" s="203"/>
      <c r="J162" s="203"/>
      <c r="K162" s="203"/>
      <c r="L162" s="203"/>
    </row>
    <row r="163" spans="1:12" ht="15.75" x14ac:dyDescent="0.3">
      <c r="A163" s="34"/>
      <c r="B163" s="202"/>
      <c r="C163" s="203"/>
      <c r="D163" s="203"/>
      <c r="E163" s="203"/>
      <c r="F163" s="203"/>
      <c r="G163" s="203"/>
      <c r="H163" s="203"/>
      <c r="I163" s="203"/>
      <c r="J163" s="203"/>
      <c r="K163" s="203"/>
      <c r="L163" s="203"/>
    </row>
    <row r="164" spans="1:12" ht="15.75" x14ac:dyDescent="0.3">
      <c r="A164" s="34"/>
      <c r="B164" s="202"/>
      <c r="C164" s="203"/>
      <c r="D164" s="203"/>
      <c r="E164" s="203"/>
      <c r="F164" s="203"/>
      <c r="G164" s="203"/>
      <c r="H164" s="203"/>
      <c r="I164" s="203"/>
      <c r="J164" s="203"/>
      <c r="K164" s="203"/>
      <c r="L164" s="203"/>
    </row>
    <row r="165" spans="1:12" ht="15.75" thickBot="1" x14ac:dyDescent="0.3">
      <c r="B165" s="48" t="s">
        <v>169</v>
      </c>
      <c r="I165" s="34"/>
      <c r="J165" s="34"/>
    </row>
    <row r="166" spans="1:12" ht="16.5" thickBot="1" x14ac:dyDescent="0.35">
      <c r="A166" s="5" t="s">
        <v>5</v>
      </c>
      <c r="B166" s="6" t="s">
        <v>6</v>
      </c>
      <c r="C166" s="244" t="s">
        <v>57</v>
      </c>
      <c r="D166" s="245"/>
      <c r="I166" s="34"/>
      <c r="J166" s="34"/>
    </row>
    <row r="167" spans="1:12" ht="15.75" x14ac:dyDescent="0.3">
      <c r="A167" s="8"/>
      <c r="B167" s="9"/>
      <c r="C167" s="10" t="s">
        <v>12</v>
      </c>
      <c r="D167" s="10" t="s">
        <v>13</v>
      </c>
      <c r="I167" s="34"/>
      <c r="J167" s="34"/>
    </row>
    <row r="168" spans="1:12" ht="15.75" x14ac:dyDescent="0.3">
      <c r="A168" s="12" t="s">
        <v>143</v>
      </c>
      <c r="B168" s="9" t="s">
        <v>14</v>
      </c>
      <c r="C168" s="13">
        <f>+K17+K63+K105</f>
        <v>2414811.33</v>
      </c>
      <c r="D168" s="13">
        <f>+L17+L63+L105</f>
        <v>2367268.7000000002</v>
      </c>
      <c r="E168" s="49"/>
      <c r="F168" s="50"/>
      <c r="I168" s="34"/>
      <c r="J168" s="34"/>
    </row>
    <row r="169" spans="1:12" ht="15.75" x14ac:dyDescent="0.3">
      <c r="A169" s="51"/>
      <c r="B169" s="9"/>
      <c r="C169" s="51"/>
      <c r="D169" s="52"/>
      <c r="E169" s="53"/>
      <c r="F169" s="53"/>
      <c r="G169" s="49"/>
      <c r="I169" s="34"/>
      <c r="J169" s="34"/>
    </row>
    <row r="170" spans="1:12" ht="15.75" x14ac:dyDescent="0.3">
      <c r="A170" s="51"/>
      <c r="B170" s="9" t="s">
        <v>15</v>
      </c>
      <c r="C170" s="13"/>
      <c r="D170" s="13"/>
      <c r="E170" s="54"/>
      <c r="F170" s="54"/>
      <c r="I170" s="34"/>
      <c r="J170" s="34"/>
    </row>
    <row r="171" spans="1:12" x14ac:dyDescent="0.25">
      <c r="A171" s="20">
        <v>111</v>
      </c>
      <c r="B171" s="21" t="s">
        <v>16</v>
      </c>
      <c r="C171" s="47">
        <f t="shared" ref="C171:D181" si="20">+K20+K66+K108</f>
        <v>0</v>
      </c>
      <c r="D171" s="47">
        <f t="shared" si="20"/>
        <v>0</v>
      </c>
      <c r="E171" s="49"/>
      <c r="F171" s="50"/>
      <c r="I171" s="34"/>
      <c r="J171" s="34"/>
    </row>
    <row r="172" spans="1:12" x14ac:dyDescent="0.25">
      <c r="A172" s="20">
        <v>113</v>
      </c>
      <c r="B172" s="21" t="s">
        <v>17</v>
      </c>
      <c r="C172" s="47">
        <f t="shared" si="20"/>
        <v>10564.58</v>
      </c>
      <c r="D172" s="47">
        <f t="shared" si="20"/>
        <v>0</v>
      </c>
      <c r="E172" s="49"/>
      <c r="F172" s="50"/>
      <c r="I172" s="34"/>
      <c r="J172" s="34"/>
    </row>
    <row r="173" spans="1:12" x14ac:dyDescent="0.25">
      <c r="A173" s="20">
        <v>122</v>
      </c>
      <c r="B173" s="21" t="s">
        <v>18</v>
      </c>
      <c r="C173" s="47">
        <f t="shared" si="20"/>
        <v>0</v>
      </c>
      <c r="D173" s="47">
        <f t="shared" si="20"/>
        <v>0</v>
      </c>
      <c r="E173" s="49"/>
      <c r="F173" s="50"/>
      <c r="I173" s="34"/>
      <c r="J173" s="34"/>
    </row>
    <row r="174" spans="1:12" x14ac:dyDescent="0.25">
      <c r="A174" s="20">
        <v>163</v>
      </c>
      <c r="B174" s="21" t="s">
        <v>19</v>
      </c>
      <c r="C174" s="47">
        <f t="shared" si="20"/>
        <v>0</v>
      </c>
      <c r="D174" s="47">
        <f t="shared" si="20"/>
        <v>0</v>
      </c>
      <c r="E174" s="49"/>
      <c r="F174" s="50"/>
    </row>
    <row r="175" spans="1:12" x14ac:dyDescent="0.25">
      <c r="A175" s="20">
        <v>168</v>
      </c>
      <c r="B175" s="21" t="s">
        <v>164</v>
      </c>
      <c r="C175" s="47">
        <f t="shared" si="20"/>
        <v>0</v>
      </c>
      <c r="D175" s="47">
        <f t="shared" si="20"/>
        <v>0</v>
      </c>
      <c r="E175" s="49"/>
      <c r="F175" s="50"/>
    </row>
    <row r="176" spans="1:12" x14ac:dyDescent="0.25">
      <c r="A176" s="20">
        <v>169</v>
      </c>
      <c r="B176" s="21" t="s">
        <v>165</v>
      </c>
      <c r="C176" s="47">
        <f t="shared" si="20"/>
        <v>3526.67</v>
      </c>
      <c r="D176" s="47">
        <f t="shared" si="20"/>
        <v>0</v>
      </c>
      <c r="E176" s="49"/>
      <c r="F176" s="50"/>
    </row>
    <row r="177" spans="1:6" x14ac:dyDescent="0.25">
      <c r="A177" s="20">
        <v>171</v>
      </c>
      <c r="B177" s="21" t="s">
        <v>166</v>
      </c>
      <c r="C177" s="47">
        <f t="shared" si="20"/>
        <v>3638.33</v>
      </c>
      <c r="D177" s="47">
        <f t="shared" si="20"/>
        <v>0</v>
      </c>
      <c r="E177" s="49"/>
      <c r="F177" s="50"/>
    </row>
    <row r="178" spans="1:6" x14ac:dyDescent="0.25">
      <c r="A178" s="20">
        <v>174</v>
      </c>
      <c r="B178" s="21" t="s">
        <v>20</v>
      </c>
      <c r="C178" s="47">
        <f t="shared" si="20"/>
        <v>7356.33</v>
      </c>
      <c r="D178" s="47">
        <f t="shared" si="20"/>
        <v>0</v>
      </c>
      <c r="E178" s="49"/>
      <c r="F178" s="50"/>
    </row>
    <row r="179" spans="1:6" x14ac:dyDescent="0.25">
      <c r="A179" s="20">
        <v>182</v>
      </c>
      <c r="B179" s="21" t="s">
        <v>21</v>
      </c>
      <c r="C179" s="47">
        <f t="shared" si="20"/>
        <v>317986.83</v>
      </c>
      <c r="D179" s="47">
        <f t="shared" si="20"/>
        <v>0</v>
      </c>
      <c r="E179" s="49"/>
      <c r="F179" s="50"/>
    </row>
    <row r="180" spans="1:6" x14ac:dyDescent="0.25">
      <c r="A180" s="20">
        <v>197</v>
      </c>
      <c r="B180" s="21" t="s">
        <v>22</v>
      </c>
      <c r="C180" s="47">
        <f t="shared" si="20"/>
        <v>42350</v>
      </c>
      <c r="D180" s="47">
        <f t="shared" si="20"/>
        <v>0</v>
      </c>
      <c r="E180" s="49"/>
      <c r="F180" s="50"/>
    </row>
    <row r="181" spans="1:6" x14ac:dyDescent="0.25">
      <c r="A181" s="20">
        <v>199</v>
      </c>
      <c r="B181" s="21" t="s">
        <v>23</v>
      </c>
      <c r="C181" s="47">
        <f t="shared" si="20"/>
        <v>67060</v>
      </c>
      <c r="D181" s="47">
        <f t="shared" si="20"/>
        <v>0</v>
      </c>
      <c r="E181" s="49"/>
      <c r="F181" s="50"/>
    </row>
    <row r="182" spans="1:6" ht="16.5" thickBot="1" x14ac:dyDescent="0.35">
      <c r="A182" s="20"/>
      <c r="B182" s="23" t="s">
        <v>24</v>
      </c>
      <c r="C182" s="56">
        <f>SUM(C171:C181)</f>
        <v>452482.74</v>
      </c>
      <c r="D182" s="56">
        <f>SUM(D171:D181)</f>
        <v>0</v>
      </c>
      <c r="E182" s="49"/>
    </row>
    <row r="183" spans="1:6" ht="15.75" x14ac:dyDescent="0.3">
      <c r="A183" s="20"/>
      <c r="B183" s="25" t="s">
        <v>25</v>
      </c>
      <c r="C183" s="57"/>
      <c r="D183" s="57"/>
    </row>
    <row r="184" spans="1:6" x14ac:dyDescent="0.25">
      <c r="A184" s="20">
        <v>211</v>
      </c>
      <c r="B184" s="21" t="s">
        <v>26</v>
      </c>
      <c r="C184" s="47">
        <f t="shared" ref="C184:D197" si="21">+K33+K79+K121</f>
        <v>58165.57</v>
      </c>
      <c r="D184" s="47">
        <f t="shared" si="21"/>
        <v>0</v>
      </c>
      <c r="E184" s="49"/>
      <c r="F184" s="50"/>
    </row>
    <row r="185" spans="1:6" x14ac:dyDescent="0.25">
      <c r="A185" s="20">
        <v>232</v>
      </c>
      <c r="B185" s="21" t="s">
        <v>27</v>
      </c>
      <c r="C185" s="47">
        <f t="shared" si="21"/>
        <v>12500</v>
      </c>
      <c r="D185" s="47">
        <f t="shared" si="21"/>
        <v>0</v>
      </c>
      <c r="E185" s="49"/>
      <c r="F185" s="50"/>
    </row>
    <row r="186" spans="1:6" x14ac:dyDescent="0.25">
      <c r="A186" s="20">
        <v>261</v>
      </c>
      <c r="B186" s="21" t="s">
        <v>28</v>
      </c>
      <c r="C186" s="47">
        <f t="shared" si="21"/>
        <v>82888.02</v>
      </c>
      <c r="D186" s="47">
        <f t="shared" si="21"/>
        <v>0</v>
      </c>
      <c r="E186" s="49"/>
      <c r="F186" s="50"/>
    </row>
    <row r="187" spans="1:6" x14ac:dyDescent="0.25">
      <c r="A187" s="20">
        <v>262</v>
      </c>
      <c r="B187" s="21" t="s">
        <v>29</v>
      </c>
      <c r="C187" s="47">
        <f t="shared" si="21"/>
        <v>666.67</v>
      </c>
      <c r="D187" s="47">
        <f t="shared" si="21"/>
        <v>0</v>
      </c>
      <c r="E187" s="49"/>
      <c r="F187" s="50"/>
    </row>
    <row r="188" spans="1:6" x14ac:dyDescent="0.25">
      <c r="A188" s="20">
        <v>266</v>
      </c>
      <c r="B188" s="21" t="s">
        <v>30</v>
      </c>
      <c r="C188" s="47">
        <f t="shared" si="21"/>
        <v>381939.32</v>
      </c>
      <c r="D188" s="47">
        <f t="shared" si="21"/>
        <v>0</v>
      </c>
      <c r="E188" s="49"/>
      <c r="F188" s="50"/>
    </row>
    <row r="189" spans="1:6" x14ac:dyDescent="0.25">
      <c r="A189" s="20">
        <v>267</v>
      </c>
      <c r="B189" s="21" t="s">
        <v>31</v>
      </c>
      <c r="C189" s="47">
        <f t="shared" si="21"/>
        <v>750</v>
      </c>
      <c r="D189" s="47">
        <f t="shared" si="21"/>
        <v>0</v>
      </c>
      <c r="E189" s="49"/>
      <c r="F189" s="50"/>
    </row>
    <row r="190" spans="1:6" x14ac:dyDescent="0.25">
      <c r="A190" s="20">
        <v>268</v>
      </c>
      <c r="B190" s="21" t="s">
        <v>32</v>
      </c>
      <c r="C190" s="47">
        <f t="shared" si="21"/>
        <v>11811.29</v>
      </c>
      <c r="D190" s="47">
        <f t="shared" si="21"/>
        <v>0</v>
      </c>
      <c r="E190" s="49"/>
      <c r="F190" s="50"/>
    </row>
    <row r="191" spans="1:6" x14ac:dyDescent="0.25">
      <c r="A191" s="20">
        <v>269</v>
      </c>
      <c r="B191" s="21" t="s">
        <v>33</v>
      </c>
      <c r="C191" s="47">
        <f t="shared" si="21"/>
        <v>833.33</v>
      </c>
      <c r="D191" s="47">
        <f t="shared" si="21"/>
        <v>0</v>
      </c>
      <c r="E191" s="49"/>
      <c r="F191" s="50"/>
    </row>
    <row r="192" spans="1:6" x14ac:dyDescent="0.25">
      <c r="A192" s="20">
        <v>289</v>
      </c>
      <c r="B192" s="21" t="s">
        <v>34</v>
      </c>
      <c r="C192" s="47">
        <f t="shared" si="21"/>
        <v>574.88</v>
      </c>
      <c r="D192" s="47">
        <f t="shared" si="21"/>
        <v>0</v>
      </c>
      <c r="E192" s="49"/>
      <c r="F192" s="50"/>
    </row>
    <row r="193" spans="1:7" x14ac:dyDescent="0.25">
      <c r="A193" s="20">
        <v>292</v>
      </c>
      <c r="B193" s="21" t="s">
        <v>35</v>
      </c>
      <c r="C193" s="47">
        <f t="shared" si="21"/>
        <v>7014.93</v>
      </c>
      <c r="D193" s="47">
        <f t="shared" si="21"/>
        <v>0</v>
      </c>
      <c r="E193" s="49"/>
      <c r="F193" s="50"/>
    </row>
    <row r="194" spans="1:7" x14ac:dyDescent="0.25">
      <c r="A194" s="20">
        <v>295</v>
      </c>
      <c r="B194" s="21" t="s">
        <v>36</v>
      </c>
      <c r="C194" s="47">
        <f t="shared" si="21"/>
        <v>1548540.06</v>
      </c>
      <c r="D194" s="47">
        <f t="shared" si="21"/>
        <v>0</v>
      </c>
      <c r="E194" s="49"/>
      <c r="F194" s="50"/>
      <c r="G194" s="58"/>
    </row>
    <row r="195" spans="1:7" x14ac:dyDescent="0.25">
      <c r="A195" s="20">
        <v>297</v>
      </c>
      <c r="B195" s="21" t="s">
        <v>37</v>
      </c>
      <c r="C195" s="47">
        <f t="shared" si="21"/>
        <v>1591.07</v>
      </c>
      <c r="D195" s="47">
        <f t="shared" si="21"/>
        <v>0</v>
      </c>
      <c r="E195" s="49"/>
      <c r="F195" s="50"/>
    </row>
    <row r="196" spans="1:7" x14ac:dyDescent="0.25">
      <c r="A196" s="20">
        <v>298</v>
      </c>
      <c r="B196" s="21" t="s">
        <v>38</v>
      </c>
      <c r="C196" s="47">
        <f t="shared" si="21"/>
        <v>33758.15</v>
      </c>
      <c r="D196" s="47">
        <f t="shared" si="21"/>
        <v>0</v>
      </c>
      <c r="E196" s="49"/>
      <c r="F196" s="50"/>
    </row>
    <row r="197" spans="1:7" x14ac:dyDescent="0.25">
      <c r="A197" s="20">
        <v>299</v>
      </c>
      <c r="B197" s="21" t="s">
        <v>39</v>
      </c>
      <c r="C197" s="47">
        <f t="shared" si="21"/>
        <v>19041.830000000002</v>
      </c>
      <c r="D197" s="47">
        <f t="shared" si="21"/>
        <v>0</v>
      </c>
      <c r="E197" s="49"/>
      <c r="F197" s="50"/>
    </row>
    <row r="198" spans="1:7" ht="15.75" x14ac:dyDescent="0.3">
      <c r="A198" s="20"/>
      <c r="B198" s="40" t="s">
        <v>40</v>
      </c>
      <c r="C198" s="59">
        <f>SUM(C184:C197)</f>
        <v>2160075.12</v>
      </c>
      <c r="D198" s="59">
        <f>SUM(D184:D197)</f>
        <v>0</v>
      </c>
      <c r="E198" s="49"/>
      <c r="F198" s="49"/>
    </row>
    <row r="199" spans="1:7" ht="15.75" x14ac:dyDescent="0.3">
      <c r="A199" s="28"/>
      <c r="B199" s="9" t="s">
        <v>58</v>
      </c>
      <c r="C199" s="13">
        <f>+C198+C182</f>
        <v>2612557.8600000003</v>
      </c>
      <c r="D199" s="13">
        <f>+D198+D182</f>
        <v>0</v>
      </c>
    </row>
    <row r="200" spans="1:7" ht="15.75" hidden="1" x14ac:dyDescent="0.3">
      <c r="A200" s="28"/>
      <c r="B200" s="9" t="s">
        <v>41</v>
      </c>
      <c r="C200" s="13"/>
      <c r="D200" s="13"/>
    </row>
    <row r="201" spans="1:7" hidden="1" x14ac:dyDescent="0.25">
      <c r="A201" s="28"/>
      <c r="B201" s="61" t="s">
        <v>49</v>
      </c>
      <c r="C201" s="47">
        <f>K95+K137</f>
        <v>0</v>
      </c>
      <c r="D201" s="47">
        <f>L95+L137</f>
        <v>0</v>
      </c>
    </row>
    <row r="202" spans="1:7" hidden="1" x14ac:dyDescent="0.25">
      <c r="A202" s="28"/>
      <c r="B202" s="61" t="s">
        <v>42</v>
      </c>
      <c r="C202" s="47">
        <f>+K49+K96+K138</f>
        <v>0</v>
      </c>
      <c r="D202" s="47">
        <f>+L49+L96+L138</f>
        <v>0</v>
      </c>
      <c r="E202" s="49"/>
    </row>
    <row r="203" spans="1:7" hidden="1" x14ac:dyDescent="0.25">
      <c r="A203" s="28"/>
      <c r="B203" s="61" t="s">
        <v>50</v>
      </c>
      <c r="C203" s="47">
        <f>+K97+K139</f>
        <v>0</v>
      </c>
      <c r="D203" s="47">
        <f>L97+L139</f>
        <v>0</v>
      </c>
      <c r="E203" s="49"/>
    </row>
    <row r="204" spans="1:7" hidden="1" x14ac:dyDescent="0.25">
      <c r="A204" s="28"/>
      <c r="B204" s="61" t="s">
        <v>43</v>
      </c>
      <c r="C204" s="47">
        <f>K50+K98+K140</f>
        <v>0</v>
      </c>
      <c r="D204" s="47">
        <f>+L50+L98+L140</f>
        <v>0</v>
      </c>
      <c r="E204" s="49"/>
    </row>
    <row r="205" spans="1:7" ht="15.75" hidden="1" x14ac:dyDescent="0.3">
      <c r="A205" s="28"/>
      <c r="B205" s="40" t="s">
        <v>59</v>
      </c>
      <c r="C205" s="13">
        <f>SUM(C201:C204)</f>
        <v>0</v>
      </c>
      <c r="D205" s="13">
        <f>SUM(D201:D204)</f>
        <v>0</v>
      </c>
    </row>
    <row r="206" spans="1:7" ht="15.75" x14ac:dyDescent="0.3">
      <c r="A206" s="28"/>
      <c r="B206" s="9" t="s">
        <v>60</v>
      </c>
      <c r="C206" s="13">
        <f>+C205+C199+C168</f>
        <v>5027369.1900000004</v>
      </c>
      <c r="D206" s="13">
        <f>+D205+D199+D168</f>
        <v>2367268.7000000002</v>
      </c>
      <c r="E206" s="49"/>
      <c r="F206" s="49"/>
      <c r="G206" s="49"/>
    </row>
    <row r="207" spans="1:7" ht="15.75" x14ac:dyDescent="0.3">
      <c r="A207" s="34"/>
      <c r="B207" s="3"/>
      <c r="C207" s="62"/>
      <c r="D207" s="63"/>
    </row>
    <row r="208" spans="1:7" ht="15.75" x14ac:dyDescent="0.3">
      <c r="A208" s="34"/>
      <c r="B208" s="3"/>
      <c r="C208" s="64"/>
      <c r="D208" s="65"/>
    </row>
    <row r="209" spans="1:12" ht="15.75" x14ac:dyDescent="0.3">
      <c r="A209" s="34"/>
      <c r="B209" s="3"/>
      <c r="C209" s="64"/>
      <c r="D209" s="65"/>
    </row>
    <row r="210" spans="1:12" ht="15.75" x14ac:dyDescent="0.3">
      <c r="B210" s="3"/>
      <c r="C210" s="64"/>
      <c r="D210" s="65"/>
    </row>
    <row r="211" spans="1:12" ht="15.75" x14ac:dyDescent="0.3">
      <c r="B211" s="3"/>
      <c r="C211" s="64"/>
      <c r="D211" s="65"/>
    </row>
    <row r="212" spans="1:12" ht="15.75" x14ac:dyDescent="0.3">
      <c r="B212" s="3"/>
      <c r="C212" s="64"/>
      <c r="D212" s="65"/>
    </row>
    <row r="213" spans="1:12" ht="15.75" x14ac:dyDescent="0.3">
      <c r="B213" s="3"/>
      <c r="C213" s="64"/>
      <c r="D213" s="65"/>
    </row>
    <row r="214" spans="1:12" ht="15.75" x14ac:dyDescent="0.3">
      <c r="B214" s="3"/>
      <c r="C214" s="64"/>
      <c r="D214" s="65"/>
    </row>
    <row r="215" spans="1:12" x14ac:dyDescent="0.25">
      <c r="B215" s="48"/>
      <c r="C215" s="66"/>
      <c r="D215" s="62"/>
    </row>
    <row r="219" spans="1:12" x14ac:dyDescent="0.25">
      <c r="B219" s="67" t="s">
        <v>61</v>
      </c>
      <c r="D219" s="14" t="s">
        <v>62</v>
      </c>
      <c r="E219" s="14"/>
      <c r="F219" s="14"/>
      <c r="G219" s="48" t="s">
        <v>63</v>
      </c>
      <c r="I219" t="s">
        <v>67</v>
      </c>
    </row>
    <row r="220" spans="1:12" x14ac:dyDescent="0.25">
      <c r="D220" s="246" t="s">
        <v>64</v>
      </c>
      <c r="E220" s="246"/>
      <c r="F220" s="246"/>
      <c r="G220" s="48"/>
      <c r="H220" s="48"/>
      <c r="I220" s="48" t="s">
        <v>68</v>
      </c>
      <c r="J220" s="48"/>
      <c r="K220" s="48"/>
      <c r="L220" s="48"/>
    </row>
    <row r="221" spans="1:12" x14ac:dyDescent="0.25">
      <c r="D221" s="246" t="s">
        <v>65</v>
      </c>
      <c r="E221" s="246"/>
      <c r="F221" s="246"/>
      <c r="G221" s="48"/>
      <c r="H221" s="48"/>
      <c r="I221" s="48" t="s">
        <v>170</v>
      </c>
      <c r="J221" s="48"/>
      <c r="K221" s="48"/>
      <c r="L221" s="48"/>
    </row>
    <row r="222" spans="1:12" x14ac:dyDescent="0.25">
      <c r="D222" s="68"/>
      <c r="E222" s="68"/>
      <c r="H222" s="48"/>
      <c r="I222" s="48"/>
      <c r="J222" s="48"/>
    </row>
    <row r="223" spans="1:12" x14ac:dyDescent="0.25">
      <c r="B223" s="67" t="s">
        <v>66</v>
      </c>
      <c r="D223" s="48" t="s">
        <v>171</v>
      </c>
      <c r="H223" s="69"/>
      <c r="I223" s="69"/>
      <c r="J223" s="69"/>
      <c r="K223" s="247"/>
      <c r="L223" s="247"/>
    </row>
  </sheetData>
  <mergeCells count="29">
    <mergeCell ref="C166:D166"/>
    <mergeCell ref="D220:F220"/>
    <mergeCell ref="D221:F221"/>
    <mergeCell ref="K223:L223"/>
    <mergeCell ref="A102:L102"/>
    <mergeCell ref="C103:D103"/>
    <mergeCell ref="E103:F103"/>
    <mergeCell ref="G103:H103"/>
    <mergeCell ref="I103:J103"/>
    <mergeCell ref="K103:L103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23"/>
  <sheetViews>
    <sheetView topLeftCell="A46" workbookViewId="0">
      <selection activeCell="A162" sqref="A162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29" t="s">
        <v>1</v>
      </c>
      <c r="L8" s="230"/>
    </row>
    <row r="10" spans="1:19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"/>
      <c r="N10" s="2"/>
      <c r="O10" s="2"/>
      <c r="P10" s="2"/>
      <c r="Q10" s="2"/>
      <c r="R10" s="2"/>
      <c r="S10" s="2"/>
    </row>
    <row r="11" spans="1:19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"/>
      <c r="N11" s="2"/>
      <c r="O11" s="2"/>
      <c r="P11" s="2"/>
      <c r="Q11" s="2"/>
      <c r="R11" s="2"/>
      <c r="S11" s="2"/>
    </row>
    <row r="12" spans="1:19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"/>
      <c r="N12" s="2"/>
      <c r="O12" s="2"/>
      <c r="P12" s="2"/>
      <c r="Q12" s="2"/>
      <c r="R12" s="2"/>
      <c r="S12" s="2"/>
    </row>
    <row r="13" spans="1:19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16.5" thickBot="1" x14ac:dyDescent="0.3">
      <c r="A14" s="234" t="s">
        <v>163</v>
      </c>
      <c r="B14" s="234"/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4"/>
      <c r="N14" s="4"/>
      <c r="O14" s="4"/>
      <c r="P14" s="4"/>
      <c r="Q14" s="4"/>
      <c r="R14" s="4"/>
      <c r="S14" s="4"/>
    </row>
    <row r="15" spans="1:19" ht="30.75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  <c r="K15" s="244" t="s">
        <v>11</v>
      </c>
      <c r="L15" s="245"/>
      <c r="M15" s="7"/>
      <c r="N15" s="235"/>
      <c r="O15" s="235"/>
      <c r="P15" s="235"/>
      <c r="Q15" s="235"/>
      <c r="R15" s="235"/>
      <c r="S15" s="235"/>
    </row>
    <row r="16" spans="1:19" ht="15.75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  <c r="K16" s="10" t="s">
        <v>12</v>
      </c>
      <c r="L16" s="10" t="s">
        <v>13</v>
      </c>
      <c r="M16" s="11"/>
      <c r="N16" s="7"/>
      <c r="O16" s="11"/>
      <c r="P16" s="7"/>
      <c r="Q16" s="11"/>
      <c r="R16" s="7"/>
      <c r="S16" s="11"/>
    </row>
    <row r="17" spans="1:19" ht="15.75" x14ac:dyDescent="0.3">
      <c r="A17" s="12" t="s">
        <v>143</v>
      </c>
      <c r="B17" s="9" t="s">
        <v>14</v>
      </c>
      <c r="C17" s="59">
        <v>2414811.33</v>
      </c>
      <c r="D17" s="13">
        <v>2367268.7000000002</v>
      </c>
      <c r="E17" s="59">
        <v>2414811.34</v>
      </c>
      <c r="F17" s="13">
        <v>2396683.9</v>
      </c>
      <c r="G17" s="13"/>
      <c r="H17" s="13"/>
      <c r="I17" s="13"/>
      <c r="J17" s="13"/>
      <c r="K17" s="13">
        <f>+C17+E17+G17+I17</f>
        <v>4829622.67</v>
      </c>
      <c r="L17" s="13">
        <f>+D17+F17+H17+J17</f>
        <v>4763952.5999999996</v>
      </c>
      <c r="M17" s="14"/>
      <c r="N17" s="14"/>
      <c r="O17" s="14"/>
      <c r="P17" s="14"/>
      <c r="Q17" s="14"/>
      <c r="R17" s="14"/>
      <c r="S17" s="14"/>
    </row>
    <row r="18" spans="1:19" ht="15.75" x14ac:dyDescent="0.3">
      <c r="A18" s="15"/>
      <c r="B18" s="16"/>
      <c r="C18" s="17"/>
      <c r="D18" s="15"/>
      <c r="E18" s="18"/>
      <c r="F18" s="18"/>
      <c r="G18" s="15"/>
      <c r="H18" s="18"/>
      <c r="I18" s="15"/>
      <c r="J18" s="18"/>
      <c r="K18" s="17"/>
      <c r="L18" s="17"/>
      <c r="M18" s="14"/>
      <c r="N18" s="14"/>
      <c r="O18" s="14"/>
      <c r="P18" s="14"/>
      <c r="Q18" s="14"/>
      <c r="R18" s="14"/>
      <c r="S18" s="14"/>
    </row>
    <row r="19" spans="1:19" ht="15.75" x14ac:dyDescent="0.3">
      <c r="A19" s="15"/>
      <c r="B19" s="16" t="s">
        <v>15</v>
      </c>
      <c r="C19" s="19">
        <f t="shared" ref="C19:H19" si="0">+C31+C47</f>
        <v>2612557.8600000003</v>
      </c>
      <c r="D19" s="19">
        <f t="shared" si="0"/>
        <v>0</v>
      </c>
      <c r="E19" s="19">
        <f t="shared" si="0"/>
        <v>2689873.49</v>
      </c>
      <c r="F19" s="19">
        <f t="shared" si="0"/>
        <v>16502.89</v>
      </c>
      <c r="G19" s="19">
        <f t="shared" si="0"/>
        <v>0</v>
      </c>
      <c r="H19" s="19">
        <f t="shared" si="0"/>
        <v>0</v>
      </c>
      <c r="I19" s="19">
        <f>+I31+I47</f>
        <v>0</v>
      </c>
      <c r="J19" s="19">
        <f>+J31+J47</f>
        <v>0</v>
      </c>
      <c r="K19" s="19">
        <f>+C19+E19+G19+I19</f>
        <v>5302431.3500000006</v>
      </c>
      <c r="L19" s="19">
        <f>+D19+F19+H19+J19</f>
        <v>16502.89</v>
      </c>
      <c r="M19" s="14"/>
      <c r="N19" s="14"/>
      <c r="O19" s="14"/>
      <c r="P19" s="14"/>
      <c r="Q19" s="14"/>
      <c r="R19" s="14"/>
      <c r="S19" s="14"/>
    </row>
    <row r="20" spans="1:19" x14ac:dyDescent="0.25">
      <c r="A20" s="20">
        <v>111</v>
      </c>
      <c r="B20" s="21" t="s">
        <v>16</v>
      </c>
      <c r="C20" s="22">
        <v>0</v>
      </c>
      <c r="D20" s="22">
        <v>0</v>
      </c>
      <c r="E20" s="22">
        <v>77315.63</v>
      </c>
      <c r="F20" s="22">
        <v>0</v>
      </c>
      <c r="G20" s="22"/>
      <c r="H20" s="22"/>
      <c r="I20" s="22"/>
      <c r="J20" s="22"/>
      <c r="K20" s="22">
        <f>+C20+E20+G20+I20</f>
        <v>77315.63</v>
      </c>
      <c r="L20" s="22">
        <f>+D20+F20+H20+J20</f>
        <v>0</v>
      </c>
      <c r="M20" s="14"/>
      <c r="N20" s="14"/>
      <c r="O20" s="14"/>
      <c r="P20" s="14"/>
      <c r="Q20" s="14"/>
      <c r="R20" s="14"/>
      <c r="S20" s="14"/>
    </row>
    <row r="21" spans="1:19" x14ac:dyDescent="0.25">
      <c r="A21" s="20">
        <v>113</v>
      </c>
      <c r="B21" s="21" t="s">
        <v>17</v>
      </c>
      <c r="C21" s="22">
        <v>10564.58</v>
      </c>
      <c r="D21" s="22">
        <v>0</v>
      </c>
      <c r="E21" s="22">
        <v>10564.58</v>
      </c>
      <c r="F21" s="22">
        <v>8302.09</v>
      </c>
      <c r="G21" s="22"/>
      <c r="H21" s="22"/>
      <c r="I21" s="22"/>
      <c r="J21" s="22"/>
      <c r="K21" s="22">
        <f t="shared" ref="K21:L30" si="1">+C21+E21+G21+I21</f>
        <v>21129.16</v>
      </c>
      <c r="L21" s="22">
        <f t="shared" si="1"/>
        <v>8302.09</v>
      </c>
      <c r="M21" s="14"/>
      <c r="N21" s="14"/>
      <c r="O21" s="14"/>
      <c r="P21" s="14"/>
      <c r="Q21" s="14"/>
      <c r="R21" s="14"/>
      <c r="S21" s="14"/>
    </row>
    <row r="22" spans="1:19" x14ac:dyDescent="0.25">
      <c r="A22" s="20">
        <v>122</v>
      </c>
      <c r="B22" s="21" t="s">
        <v>18</v>
      </c>
      <c r="C22" s="22">
        <v>0</v>
      </c>
      <c r="D22" s="22">
        <v>0</v>
      </c>
      <c r="E22" s="22">
        <v>0</v>
      </c>
      <c r="F22" s="22">
        <v>0</v>
      </c>
      <c r="G22" s="22"/>
      <c r="H22" s="22"/>
      <c r="I22" s="22"/>
      <c r="J22" s="22"/>
      <c r="K22" s="22">
        <f t="shared" si="1"/>
        <v>0</v>
      </c>
      <c r="L22" s="22">
        <f t="shared" si="1"/>
        <v>0</v>
      </c>
      <c r="M22" s="14"/>
      <c r="N22" s="14"/>
      <c r="O22" s="14"/>
      <c r="P22" s="14"/>
      <c r="Q22" s="14"/>
      <c r="R22" s="14"/>
      <c r="S22" s="14"/>
    </row>
    <row r="23" spans="1:19" x14ac:dyDescent="0.25">
      <c r="A23" s="20">
        <v>163</v>
      </c>
      <c r="B23" s="21" t="s">
        <v>19</v>
      </c>
      <c r="C23" s="22">
        <v>0</v>
      </c>
      <c r="D23" s="22">
        <v>0</v>
      </c>
      <c r="E23" s="22">
        <v>0</v>
      </c>
      <c r="F23" s="22">
        <v>0</v>
      </c>
      <c r="G23" s="22"/>
      <c r="H23" s="22"/>
      <c r="I23" s="22"/>
      <c r="J23" s="22"/>
      <c r="K23" s="22">
        <f t="shared" si="1"/>
        <v>0</v>
      </c>
      <c r="L23" s="22">
        <f t="shared" si="1"/>
        <v>0</v>
      </c>
      <c r="M23" s="14"/>
      <c r="N23" s="14"/>
      <c r="O23" s="14"/>
      <c r="P23" s="14"/>
      <c r="Q23" s="14"/>
      <c r="R23" s="14"/>
      <c r="S23" s="14"/>
    </row>
    <row r="24" spans="1:19" x14ac:dyDescent="0.25">
      <c r="A24" s="20">
        <v>168</v>
      </c>
      <c r="B24" s="21" t="s">
        <v>164</v>
      </c>
      <c r="C24" s="22">
        <v>0</v>
      </c>
      <c r="D24" s="22">
        <v>0</v>
      </c>
      <c r="E24" s="22">
        <v>0</v>
      </c>
      <c r="F24" s="22">
        <v>0</v>
      </c>
      <c r="G24" s="46"/>
      <c r="H24" s="22"/>
      <c r="I24" s="46"/>
      <c r="J24" s="22"/>
      <c r="K24" s="22">
        <f>+C24+E24+G24+I24</f>
        <v>0</v>
      </c>
      <c r="L24" s="22">
        <f>+D24+F24+H24+J24</f>
        <v>0</v>
      </c>
      <c r="M24" s="14"/>
      <c r="N24" s="14"/>
      <c r="O24" s="14"/>
      <c r="P24" s="14"/>
      <c r="Q24" s="14"/>
      <c r="R24" s="14"/>
      <c r="S24" s="14"/>
    </row>
    <row r="25" spans="1:19" x14ac:dyDescent="0.25">
      <c r="A25" s="20">
        <v>169</v>
      </c>
      <c r="B25" s="21" t="s">
        <v>165</v>
      </c>
      <c r="C25" s="22">
        <v>3526.67</v>
      </c>
      <c r="D25" s="22">
        <v>0</v>
      </c>
      <c r="E25" s="22">
        <v>3526.67</v>
      </c>
      <c r="F25" s="22">
        <v>0</v>
      </c>
      <c r="G25" s="22"/>
      <c r="H25" s="22"/>
      <c r="I25" s="22"/>
      <c r="J25" s="22"/>
      <c r="K25" s="22">
        <f t="shared" si="1"/>
        <v>7053.34</v>
      </c>
      <c r="L25" s="22">
        <f t="shared" si="1"/>
        <v>0</v>
      </c>
      <c r="M25" s="14"/>
      <c r="N25" s="14"/>
      <c r="O25" s="14"/>
      <c r="P25" s="14"/>
      <c r="Q25" s="14"/>
      <c r="R25" s="14"/>
      <c r="S25" s="14"/>
    </row>
    <row r="26" spans="1:19" x14ac:dyDescent="0.25">
      <c r="A26" s="20">
        <v>171</v>
      </c>
      <c r="B26" s="21" t="s">
        <v>166</v>
      </c>
      <c r="C26" s="22">
        <v>3638.33</v>
      </c>
      <c r="D26" s="22">
        <v>0</v>
      </c>
      <c r="E26" s="22">
        <v>3638.33</v>
      </c>
      <c r="F26" s="22">
        <v>0</v>
      </c>
      <c r="G26" s="22"/>
      <c r="H26" s="22"/>
      <c r="I26" s="22"/>
      <c r="J26" s="22"/>
      <c r="K26" s="22">
        <f t="shared" si="1"/>
        <v>7276.66</v>
      </c>
      <c r="L26" s="22">
        <f t="shared" si="1"/>
        <v>0</v>
      </c>
      <c r="M26" s="14"/>
      <c r="N26" s="14"/>
      <c r="O26" s="14"/>
      <c r="P26" s="14"/>
      <c r="Q26" s="14"/>
      <c r="R26" s="14"/>
      <c r="S26" s="14"/>
    </row>
    <row r="27" spans="1:19" x14ac:dyDescent="0.25">
      <c r="A27" s="20">
        <v>174</v>
      </c>
      <c r="B27" s="21" t="s">
        <v>20</v>
      </c>
      <c r="C27" s="22">
        <v>7356.33</v>
      </c>
      <c r="D27" s="22">
        <v>0</v>
      </c>
      <c r="E27" s="22">
        <v>7356.33</v>
      </c>
      <c r="F27" s="22">
        <v>0</v>
      </c>
      <c r="G27" s="22"/>
      <c r="H27" s="22"/>
      <c r="I27" s="22"/>
      <c r="J27" s="22"/>
      <c r="K27" s="22">
        <f t="shared" si="1"/>
        <v>14712.66</v>
      </c>
      <c r="L27" s="22">
        <f t="shared" si="1"/>
        <v>0</v>
      </c>
      <c r="M27" s="14"/>
      <c r="N27" s="14"/>
      <c r="O27" s="14"/>
      <c r="P27" s="14"/>
      <c r="Q27" s="14"/>
      <c r="R27" s="14"/>
      <c r="S27" s="14"/>
    </row>
    <row r="28" spans="1:19" x14ac:dyDescent="0.25">
      <c r="A28" s="20">
        <v>182</v>
      </c>
      <c r="B28" s="21" t="s">
        <v>21</v>
      </c>
      <c r="C28" s="22">
        <v>317986.83</v>
      </c>
      <c r="D28" s="22">
        <v>0</v>
      </c>
      <c r="E28" s="22">
        <v>317986.83</v>
      </c>
      <c r="F28" s="22">
        <v>0</v>
      </c>
      <c r="G28" s="22"/>
      <c r="H28" s="22"/>
      <c r="I28" s="22"/>
      <c r="J28" s="22"/>
      <c r="K28" s="22">
        <f t="shared" si="1"/>
        <v>635973.66</v>
      </c>
      <c r="L28" s="22">
        <f t="shared" si="1"/>
        <v>0</v>
      </c>
      <c r="M28" s="14"/>
      <c r="N28" s="14"/>
      <c r="O28" s="14"/>
      <c r="P28" s="14"/>
      <c r="Q28" s="14"/>
      <c r="R28" s="14"/>
      <c r="S28" s="14"/>
    </row>
    <row r="29" spans="1:19" x14ac:dyDescent="0.25">
      <c r="A29" s="20">
        <v>197</v>
      </c>
      <c r="B29" s="21" t="s">
        <v>22</v>
      </c>
      <c r="C29" s="22">
        <v>42350</v>
      </c>
      <c r="D29" s="22">
        <v>0</v>
      </c>
      <c r="E29" s="22">
        <v>42350</v>
      </c>
      <c r="F29" s="22">
        <v>0</v>
      </c>
      <c r="G29" s="22"/>
      <c r="H29" s="22"/>
      <c r="I29" s="22"/>
      <c r="J29" s="22"/>
      <c r="K29" s="22">
        <f t="shared" si="1"/>
        <v>84700</v>
      </c>
      <c r="L29" s="22">
        <f t="shared" si="1"/>
        <v>0</v>
      </c>
      <c r="M29" s="14"/>
      <c r="N29" s="14"/>
      <c r="O29" s="14"/>
      <c r="P29" s="14"/>
      <c r="Q29" s="14"/>
      <c r="R29" s="14"/>
      <c r="S29" s="14"/>
    </row>
    <row r="30" spans="1:19" ht="15.75" thickBot="1" x14ac:dyDescent="0.3">
      <c r="A30" s="189">
        <v>199</v>
      </c>
      <c r="B30" s="190" t="s">
        <v>23</v>
      </c>
      <c r="C30" s="22">
        <v>67060</v>
      </c>
      <c r="D30" s="191">
        <v>0</v>
      </c>
      <c r="E30" s="22">
        <v>67060</v>
      </c>
      <c r="F30" s="191">
        <v>8200.7999999999993</v>
      </c>
      <c r="G30" s="191"/>
      <c r="H30" s="191"/>
      <c r="I30" s="191"/>
      <c r="J30" s="191"/>
      <c r="K30" s="191">
        <f t="shared" si="1"/>
        <v>134120</v>
      </c>
      <c r="L30" s="191">
        <f t="shared" si="1"/>
        <v>8200.7999999999993</v>
      </c>
      <c r="M30" s="14"/>
      <c r="N30" s="14"/>
      <c r="O30" s="14"/>
      <c r="P30" s="14"/>
      <c r="Q30" s="14"/>
      <c r="R30" s="14"/>
      <c r="S30" s="14"/>
    </row>
    <row r="31" spans="1:19" ht="16.5" thickBot="1" x14ac:dyDescent="0.35">
      <c r="A31" s="192"/>
      <c r="B31" s="193" t="s">
        <v>24</v>
      </c>
      <c r="C31" s="194">
        <f t="shared" ref="C31:L31" si="2">SUM(C20:C30)</f>
        <v>452482.74</v>
      </c>
      <c r="D31" s="194">
        <f t="shared" si="2"/>
        <v>0</v>
      </c>
      <c r="E31" s="194">
        <f t="shared" si="2"/>
        <v>529798.37</v>
      </c>
      <c r="F31" s="194">
        <f t="shared" si="2"/>
        <v>16502.89</v>
      </c>
      <c r="G31" s="194">
        <f t="shared" si="2"/>
        <v>0</v>
      </c>
      <c r="H31" s="194">
        <f t="shared" si="2"/>
        <v>0</v>
      </c>
      <c r="I31" s="194">
        <f t="shared" si="2"/>
        <v>0</v>
      </c>
      <c r="J31" s="194">
        <f t="shared" si="2"/>
        <v>0</v>
      </c>
      <c r="K31" s="194">
        <f t="shared" si="2"/>
        <v>982281.1100000001</v>
      </c>
      <c r="L31" s="195">
        <f t="shared" si="2"/>
        <v>16502.89</v>
      </c>
      <c r="M31" s="14"/>
      <c r="N31" s="14"/>
      <c r="O31" s="14"/>
      <c r="P31" s="14"/>
      <c r="Q31" s="14"/>
      <c r="R31" s="14"/>
      <c r="S31" s="14"/>
    </row>
    <row r="32" spans="1:19" ht="15.75" x14ac:dyDescent="0.3">
      <c r="A32" s="196"/>
      <c r="B32" s="25" t="s">
        <v>25</v>
      </c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14"/>
      <c r="N32" s="14"/>
      <c r="O32" s="14"/>
      <c r="P32" s="14"/>
      <c r="Q32" s="14"/>
      <c r="R32" s="14"/>
      <c r="S32" s="14"/>
    </row>
    <row r="33" spans="1:19" x14ac:dyDescent="0.25">
      <c r="A33" s="20">
        <v>211</v>
      </c>
      <c r="B33" s="21" t="s">
        <v>26</v>
      </c>
      <c r="C33" s="22">
        <v>58165.57</v>
      </c>
      <c r="D33" s="22">
        <v>0</v>
      </c>
      <c r="E33" s="22">
        <v>58165.57</v>
      </c>
      <c r="F33" s="22">
        <v>0</v>
      </c>
      <c r="G33" s="22"/>
      <c r="H33" s="22"/>
      <c r="I33" s="22"/>
      <c r="J33" s="22"/>
      <c r="K33" s="22">
        <f t="shared" ref="K33:L46" si="3">+C33+E33+G33+I33</f>
        <v>116331.14</v>
      </c>
      <c r="L33" s="22">
        <f>+D33+F33+H33+J33</f>
        <v>0</v>
      </c>
      <c r="M33" s="14"/>
      <c r="N33" s="14"/>
      <c r="O33" s="14"/>
      <c r="P33" s="14"/>
      <c r="Q33" s="14"/>
      <c r="R33" s="14"/>
      <c r="S33" s="14"/>
    </row>
    <row r="34" spans="1:19" x14ac:dyDescent="0.25">
      <c r="A34" s="20">
        <v>232</v>
      </c>
      <c r="B34" s="21" t="s">
        <v>27</v>
      </c>
      <c r="C34" s="22">
        <v>12500</v>
      </c>
      <c r="D34" s="22">
        <v>0</v>
      </c>
      <c r="E34" s="22">
        <v>12500</v>
      </c>
      <c r="F34" s="22">
        <v>0</v>
      </c>
      <c r="G34" s="22"/>
      <c r="H34" s="22"/>
      <c r="I34" s="22"/>
      <c r="J34" s="22"/>
      <c r="K34" s="22">
        <f t="shared" si="3"/>
        <v>25000</v>
      </c>
      <c r="L34" s="22">
        <f t="shared" si="3"/>
        <v>0</v>
      </c>
      <c r="M34" s="14"/>
      <c r="N34" s="14"/>
      <c r="O34" s="14"/>
      <c r="P34" s="14"/>
      <c r="Q34" s="14"/>
      <c r="R34" s="14"/>
      <c r="S34" s="14"/>
    </row>
    <row r="35" spans="1:19" x14ac:dyDescent="0.25">
      <c r="A35" s="20">
        <v>261</v>
      </c>
      <c r="B35" s="21" t="s">
        <v>28</v>
      </c>
      <c r="C35" s="22">
        <v>82888.02</v>
      </c>
      <c r="D35" s="22">
        <v>0</v>
      </c>
      <c r="E35" s="22">
        <v>82888.02</v>
      </c>
      <c r="F35" s="22">
        <v>0</v>
      </c>
      <c r="G35" s="22"/>
      <c r="H35" s="22"/>
      <c r="I35" s="22"/>
      <c r="J35" s="22"/>
      <c r="K35" s="22">
        <f t="shared" si="3"/>
        <v>165776.04</v>
      </c>
      <c r="L35" s="22">
        <f t="shared" si="3"/>
        <v>0</v>
      </c>
      <c r="M35" s="14"/>
      <c r="N35" s="14"/>
      <c r="O35" s="14"/>
      <c r="P35" s="14"/>
      <c r="Q35" s="14"/>
      <c r="R35" s="14"/>
      <c r="S35" s="14"/>
    </row>
    <row r="36" spans="1:19" x14ac:dyDescent="0.25">
      <c r="A36" s="20">
        <v>262</v>
      </c>
      <c r="B36" s="21" t="s">
        <v>29</v>
      </c>
      <c r="C36" s="22">
        <v>666.67</v>
      </c>
      <c r="D36" s="22">
        <v>0</v>
      </c>
      <c r="E36" s="22">
        <v>666.67</v>
      </c>
      <c r="F36" s="22">
        <v>0</v>
      </c>
      <c r="G36" s="22"/>
      <c r="H36" s="22"/>
      <c r="I36" s="22"/>
      <c r="J36" s="22"/>
      <c r="K36" s="22">
        <f t="shared" si="3"/>
        <v>1333.34</v>
      </c>
      <c r="L36" s="22">
        <f t="shared" si="3"/>
        <v>0</v>
      </c>
      <c r="M36" s="14"/>
      <c r="N36" s="14"/>
      <c r="O36" s="14"/>
      <c r="P36" s="14"/>
      <c r="Q36" s="14"/>
      <c r="R36" s="14"/>
      <c r="S36" s="14"/>
    </row>
    <row r="37" spans="1:19" x14ac:dyDescent="0.25">
      <c r="A37" s="20">
        <v>266</v>
      </c>
      <c r="B37" s="21" t="s">
        <v>30</v>
      </c>
      <c r="C37" s="22">
        <v>381939.32</v>
      </c>
      <c r="D37" s="22">
        <v>0</v>
      </c>
      <c r="E37" s="22">
        <v>381939.32</v>
      </c>
      <c r="F37" s="22">
        <v>0</v>
      </c>
      <c r="G37" s="22"/>
      <c r="H37" s="22"/>
      <c r="I37" s="22"/>
      <c r="J37" s="22"/>
      <c r="K37" s="22">
        <f t="shared" si="3"/>
        <v>763878.64</v>
      </c>
      <c r="L37" s="22">
        <f t="shared" si="3"/>
        <v>0</v>
      </c>
      <c r="M37" s="14"/>
      <c r="N37" s="14"/>
      <c r="O37" s="14"/>
      <c r="P37" s="14"/>
      <c r="Q37" s="14"/>
      <c r="R37" s="14"/>
      <c r="S37" s="14"/>
    </row>
    <row r="38" spans="1:19" x14ac:dyDescent="0.25">
      <c r="A38" s="20">
        <v>267</v>
      </c>
      <c r="B38" s="21" t="s">
        <v>31</v>
      </c>
      <c r="C38" s="22">
        <v>750</v>
      </c>
      <c r="D38" s="22">
        <v>0</v>
      </c>
      <c r="E38" s="22">
        <v>750</v>
      </c>
      <c r="F38" s="22">
        <v>0</v>
      </c>
      <c r="G38" s="22"/>
      <c r="H38" s="22"/>
      <c r="I38" s="22"/>
      <c r="J38" s="22"/>
      <c r="K38" s="22">
        <f t="shared" si="3"/>
        <v>1500</v>
      </c>
      <c r="L38" s="22">
        <f t="shared" si="3"/>
        <v>0</v>
      </c>
      <c r="M38" s="14"/>
      <c r="N38" s="14"/>
      <c r="O38" s="14"/>
      <c r="P38" s="14"/>
      <c r="Q38" s="14"/>
      <c r="R38" s="14"/>
      <c r="S38" s="14"/>
    </row>
    <row r="39" spans="1:19" x14ac:dyDescent="0.25">
      <c r="A39" s="20">
        <v>268</v>
      </c>
      <c r="B39" s="21" t="s">
        <v>32</v>
      </c>
      <c r="C39" s="22">
        <v>11811.29</v>
      </c>
      <c r="D39" s="22">
        <v>0</v>
      </c>
      <c r="E39" s="22">
        <v>11811.29</v>
      </c>
      <c r="F39" s="22">
        <v>0</v>
      </c>
      <c r="G39" s="22"/>
      <c r="H39" s="22"/>
      <c r="I39" s="22"/>
      <c r="J39" s="22"/>
      <c r="K39" s="22">
        <f t="shared" si="3"/>
        <v>23622.58</v>
      </c>
      <c r="L39" s="22">
        <f t="shared" si="3"/>
        <v>0</v>
      </c>
      <c r="M39" s="14"/>
      <c r="N39" s="14"/>
      <c r="O39" s="14"/>
      <c r="P39" s="14"/>
      <c r="Q39" s="14"/>
      <c r="R39" s="14"/>
      <c r="S39" s="14"/>
    </row>
    <row r="40" spans="1:19" x14ac:dyDescent="0.25">
      <c r="A40" s="20">
        <v>269</v>
      </c>
      <c r="B40" s="21" t="s">
        <v>33</v>
      </c>
      <c r="C40" s="22">
        <v>833.33</v>
      </c>
      <c r="D40" s="22">
        <v>0</v>
      </c>
      <c r="E40" s="22">
        <v>833.33</v>
      </c>
      <c r="F40" s="22">
        <v>0</v>
      </c>
      <c r="G40" s="22"/>
      <c r="H40" s="22"/>
      <c r="I40" s="22"/>
      <c r="J40" s="22"/>
      <c r="K40" s="22">
        <f t="shared" si="3"/>
        <v>1666.66</v>
      </c>
      <c r="L40" s="22">
        <f t="shared" si="3"/>
        <v>0</v>
      </c>
      <c r="M40" s="14"/>
      <c r="N40" s="14"/>
      <c r="O40" s="14"/>
      <c r="P40" s="14"/>
      <c r="Q40" s="14"/>
      <c r="R40" s="14"/>
      <c r="S40" s="14"/>
    </row>
    <row r="41" spans="1:19" x14ac:dyDescent="0.25">
      <c r="A41" s="20">
        <v>289</v>
      </c>
      <c r="B41" s="21" t="s">
        <v>34</v>
      </c>
      <c r="C41" s="22">
        <v>574.88</v>
      </c>
      <c r="D41" s="22">
        <v>0</v>
      </c>
      <c r="E41" s="22">
        <v>574.88</v>
      </c>
      <c r="F41" s="22">
        <v>0</v>
      </c>
      <c r="G41" s="22"/>
      <c r="H41" s="22"/>
      <c r="I41" s="22"/>
      <c r="J41" s="22"/>
      <c r="K41" s="22">
        <f t="shared" si="3"/>
        <v>1149.76</v>
      </c>
      <c r="L41" s="22">
        <f t="shared" si="3"/>
        <v>0</v>
      </c>
      <c r="M41" s="14"/>
      <c r="N41" s="14"/>
      <c r="O41" s="14"/>
      <c r="P41" s="14"/>
      <c r="Q41" s="14"/>
      <c r="R41" s="14"/>
      <c r="S41" s="14"/>
    </row>
    <row r="42" spans="1:19" x14ac:dyDescent="0.25">
      <c r="A42" s="20">
        <v>292</v>
      </c>
      <c r="B42" s="21" t="s">
        <v>35</v>
      </c>
      <c r="C42" s="22">
        <v>7014.93</v>
      </c>
      <c r="D42" s="22">
        <v>0</v>
      </c>
      <c r="E42" s="22">
        <v>7014.93</v>
      </c>
      <c r="F42" s="22">
        <v>0</v>
      </c>
      <c r="G42" s="22"/>
      <c r="H42" s="22"/>
      <c r="I42" s="22"/>
      <c r="J42" s="22"/>
      <c r="K42" s="22">
        <f t="shared" si="3"/>
        <v>14029.86</v>
      </c>
      <c r="L42" s="22">
        <f t="shared" si="3"/>
        <v>0</v>
      </c>
      <c r="M42" s="14"/>
      <c r="N42" s="14"/>
      <c r="O42" s="14"/>
      <c r="P42" s="14"/>
      <c r="Q42" s="14"/>
      <c r="R42" s="14"/>
      <c r="S42" s="14"/>
    </row>
    <row r="43" spans="1:19" x14ac:dyDescent="0.25">
      <c r="A43" s="20">
        <v>295</v>
      </c>
      <c r="B43" s="21" t="s">
        <v>36</v>
      </c>
      <c r="C43" s="22">
        <v>1548540.06</v>
      </c>
      <c r="D43" s="22">
        <v>0</v>
      </c>
      <c r="E43" s="22">
        <v>1548540.06</v>
      </c>
      <c r="F43" s="22">
        <v>0</v>
      </c>
      <c r="G43" s="22"/>
      <c r="H43" s="22"/>
      <c r="I43" s="22"/>
      <c r="J43" s="22"/>
      <c r="K43" s="22">
        <f t="shared" si="3"/>
        <v>3097080.12</v>
      </c>
      <c r="L43" s="22">
        <f t="shared" si="3"/>
        <v>0</v>
      </c>
      <c r="M43" s="14"/>
      <c r="N43" s="14"/>
      <c r="O43" s="14"/>
      <c r="P43" s="14"/>
      <c r="Q43" s="14"/>
      <c r="R43" s="14"/>
      <c r="S43" s="14"/>
    </row>
    <row r="44" spans="1:19" x14ac:dyDescent="0.25">
      <c r="A44" s="20">
        <v>297</v>
      </c>
      <c r="B44" s="21" t="s">
        <v>37</v>
      </c>
      <c r="C44" s="22">
        <v>1591.07</v>
      </c>
      <c r="D44" s="22">
        <v>0</v>
      </c>
      <c r="E44" s="22">
        <v>1591.07</v>
      </c>
      <c r="F44" s="22">
        <v>0</v>
      </c>
      <c r="G44" s="22"/>
      <c r="H44" s="22"/>
      <c r="I44" s="22"/>
      <c r="J44" s="22"/>
      <c r="K44" s="22">
        <f t="shared" si="3"/>
        <v>3182.14</v>
      </c>
      <c r="L44" s="22">
        <f t="shared" si="3"/>
        <v>0</v>
      </c>
      <c r="M44" s="14"/>
      <c r="N44" s="14"/>
      <c r="O44" s="14"/>
      <c r="P44" s="14"/>
      <c r="Q44" s="14"/>
      <c r="R44" s="14"/>
      <c r="S44" s="14"/>
    </row>
    <row r="45" spans="1:19" x14ac:dyDescent="0.25">
      <c r="A45" s="20">
        <v>298</v>
      </c>
      <c r="B45" s="21" t="s">
        <v>38</v>
      </c>
      <c r="C45" s="22">
        <v>33758.15</v>
      </c>
      <c r="D45" s="22">
        <v>0</v>
      </c>
      <c r="E45" s="22">
        <v>33758.15</v>
      </c>
      <c r="F45" s="22">
        <v>0</v>
      </c>
      <c r="G45" s="22"/>
      <c r="H45" s="22"/>
      <c r="I45" s="22"/>
      <c r="J45" s="22"/>
      <c r="K45" s="22">
        <f t="shared" si="3"/>
        <v>67516.3</v>
      </c>
      <c r="L45" s="22">
        <f t="shared" si="3"/>
        <v>0</v>
      </c>
      <c r="M45" s="14"/>
      <c r="N45" s="14"/>
      <c r="O45" s="14"/>
      <c r="P45" s="14"/>
      <c r="Q45" s="14"/>
      <c r="R45" s="14"/>
      <c r="S45" s="14"/>
    </row>
    <row r="46" spans="1:19" ht="15.75" thickBot="1" x14ac:dyDescent="0.3">
      <c r="A46" s="189">
        <v>299</v>
      </c>
      <c r="B46" s="190" t="s">
        <v>39</v>
      </c>
      <c r="C46" s="22">
        <v>19041.830000000002</v>
      </c>
      <c r="D46" s="191">
        <v>0</v>
      </c>
      <c r="E46" s="22">
        <v>19041.830000000002</v>
      </c>
      <c r="F46" s="191">
        <v>0</v>
      </c>
      <c r="G46" s="191"/>
      <c r="H46" s="191"/>
      <c r="I46" s="191"/>
      <c r="J46" s="191"/>
      <c r="K46" s="191">
        <f t="shared" si="3"/>
        <v>38083.660000000003</v>
      </c>
      <c r="L46" s="191">
        <f t="shared" si="3"/>
        <v>0</v>
      </c>
      <c r="M46" s="14"/>
      <c r="N46" s="14"/>
      <c r="O46" s="14"/>
      <c r="P46" s="14"/>
      <c r="Q46" s="14"/>
      <c r="R46" s="14"/>
      <c r="S46" s="14"/>
    </row>
    <row r="47" spans="1:19" ht="16.5" thickBot="1" x14ac:dyDescent="0.35">
      <c r="A47" s="192"/>
      <c r="B47" s="193" t="s">
        <v>40</v>
      </c>
      <c r="C47" s="194">
        <f t="shared" ref="C47:L47" si="4">SUM(C33:C46)</f>
        <v>2160075.12</v>
      </c>
      <c r="D47" s="194">
        <f t="shared" si="4"/>
        <v>0</v>
      </c>
      <c r="E47" s="194">
        <f t="shared" si="4"/>
        <v>2160075.12</v>
      </c>
      <c r="F47" s="194">
        <f t="shared" si="4"/>
        <v>0</v>
      </c>
      <c r="G47" s="194">
        <f t="shared" si="4"/>
        <v>0</v>
      </c>
      <c r="H47" s="194">
        <f t="shared" si="4"/>
        <v>0</v>
      </c>
      <c r="I47" s="194">
        <f t="shared" si="4"/>
        <v>0</v>
      </c>
      <c r="J47" s="194">
        <f t="shared" si="4"/>
        <v>0</v>
      </c>
      <c r="K47" s="194">
        <f t="shared" si="4"/>
        <v>4320150.24</v>
      </c>
      <c r="L47" s="195">
        <f t="shared" si="4"/>
        <v>0</v>
      </c>
      <c r="M47" s="14"/>
      <c r="N47" s="14"/>
      <c r="O47" s="14"/>
      <c r="P47" s="14"/>
      <c r="Q47" s="14"/>
      <c r="R47" s="14"/>
      <c r="S47" s="14"/>
    </row>
    <row r="48" spans="1:19" ht="16.5" hidden="1" thickBot="1" x14ac:dyDescent="0.35">
      <c r="A48" s="45"/>
      <c r="B48" s="197" t="s">
        <v>41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hidden="1" x14ac:dyDescent="0.25">
      <c r="A49" s="28"/>
      <c r="B49" s="31" t="s">
        <v>42</v>
      </c>
      <c r="C49" s="22">
        <v>0</v>
      </c>
      <c r="D49" s="22">
        <v>0</v>
      </c>
      <c r="E49" s="22">
        <v>0</v>
      </c>
      <c r="F49" s="22">
        <v>0</v>
      </c>
      <c r="G49" s="22"/>
      <c r="H49" s="22">
        <v>0</v>
      </c>
      <c r="I49" s="22"/>
      <c r="J49" s="22"/>
      <c r="K49" s="22">
        <f>+C49+E49+G49+I49</f>
        <v>0</v>
      </c>
      <c r="L49" s="22">
        <f>+D49+F49+H49+J49</f>
        <v>0</v>
      </c>
    </row>
    <row r="50" spans="1:12" hidden="1" x14ac:dyDescent="0.25">
      <c r="A50" s="28"/>
      <c r="B50" s="31" t="s">
        <v>43</v>
      </c>
      <c r="C50" s="22">
        <v>0</v>
      </c>
      <c r="D50" s="22">
        <v>0</v>
      </c>
      <c r="E50" s="22">
        <v>0</v>
      </c>
      <c r="F50" s="22">
        <v>0</v>
      </c>
      <c r="G50" s="22"/>
      <c r="H50" s="22">
        <v>0</v>
      </c>
      <c r="I50" s="22">
        <v>0</v>
      </c>
      <c r="J50" s="22"/>
      <c r="K50" s="22">
        <f>+C50+E50+G50+I50</f>
        <v>0</v>
      </c>
      <c r="L50" s="22">
        <f>+D50+F50+H50+J50</f>
        <v>0</v>
      </c>
    </row>
    <row r="51" spans="1:12" ht="15.75" hidden="1" x14ac:dyDescent="0.3">
      <c r="A51" s="28"/>
      <c r="B51" s="32" t="s">
        <v>44</v>
      </c>
      <c r="C51" s="33">
        <f>SUM(C49:C50)</f>
        <v>0</v>
      </c>
      <c r="D51" s="33">
        <f>SUM(D49:D50)</f>
        <v>0</v>
      </c>
      <c r="E51" s="33">
        <f t="shared" ref="E51:J51" si="5">SUM(E49:E50)</f>
        <v>0</v>
      </c>
      <c r="F51" s="33">
        <f t="shared" si="5"/>
        <v>0</v>
      </c>
      <c r="G51" s="33">
        <f t="shared" si="5"/>
        <v>0</v>
      </c>
      <c r="H51" s="33">
        <f t="shared" si="5"/>
        <v>0</v>
      </c>
      <c r="I51" s="33">
        <f t="shared" si="5"/>
        <v>0</v>
      </c>
      <c r="J51" s="33">
        <f t="shared" si="5"/>
        <v>0</v>
      </c>
      <c r="K51" s="33">
        <f>SUM(K49:K50)</f>
        <v>0</v>
      </c>
      <c r="L51" s="33">
        <f>SUM(L49:L50)</f>
        <v>0</v>
      </c>
    </row>
    <row r="52" spans="1:12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</row>
    <row r="53" spans="1:12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</row>
    <row r="54" spans="1:12" hidden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</row>
    <row r="55" spans="1:12" hidden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</row>
    <row r="56" spans="1:12" hidden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</row>
    <row r="57" spans="1:12" hidden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</row>
    <row r="58" spans="1:12" hidden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</row>
    <row r="59" spans="1:12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</row>
    <row r="60" spans="1:12" ht="16.5" hidden="1" thickBot="1" x14ac:dyDescent="0.3">
      <c r="A60" s="234" t="s">
        <v>167</v>
      </c>
      <c r="B60" s="234"/>
      <c r="C60" s="234"/>
      <c r="D60" s="234"/>
      <c r="E60" s="234"/>
      <c r="F60" s="234"/>
      <c r="G60" s="234"/>
      <c r="H60" s="234"/>
      <c r="I60" s="234"/>
      <c r="J60" s="234"/>
      <c r="K60" s="234"/>
      <c r="L60" s="234"/>
    </row>
    <row r="61" spans="1:12" ht="16.5" hidden="1" thickBot="1" x14ac:dyDescent="0.35">
      <c r="A61" s="35" t="s">
        <v>5</v>
      </c>
      <c r="B61" s="36" t="s">
        <v>6</v>
      </c>
      <c r="C61" s="236" t="s">
        <v>45</v>
      </c>
      <c r="D61" s="237"/>
      <c r="E61" s="236" t="s">
        <v>46</v>
      </c>
      <c r="F61" s="238"/>
      <c r="G61" s="236" t="s">
        <v>47</v>
      </c>
      <c r="H61" s="237"/>
      <c r="I61" s="236" t="s">
        <v>48</v>
      </c>
      <c r="J61" s="237"/>
      <c r="K61" s="239" t="s">
        <v>11</v>
      </c>
      <c r="L61" s="240"/>
    </row>
    <row r="62" spans="1:12" ht="15.75" hidden="1" x14ac:dyDescent="0.3">
      <c r="A62" s="37"/>
      <c r="B62" s="16"/>
      <c r="C62" s="38" t="s">
        <v>12</v>
      </c>
      <c r="D62" s="38" t="s">
        <v>13</v>
      </c>
      <c r="E62" s="38" t="s">
        <v>12</v>
      </c>
      <c r="F62" s="38" t="s">
        <v>13</v>
      </c>
      <c r="G62" s="38" t="s">
        <v>12</v>
      </c>
      <c r="H62" s="38" t="s">
        <v>13</v>
      </c>
      <c r="I62" s="38" t="s">
        <v>12</v>
      </c>
      <c r="J62" s="38" t="s">
        <v>13</v>
      </c>
      <c r="K62" s="38" t="s">
        <v>12</v>
      </c>
      <c r="L62" s="38" t="s">
        <v>13</v>
      </c>
    </row>
    <row r="63" spans="1:12" ht="15.75" hidden="1" x14ac:dyDescent="0.3">
      <c r="A63" s="39" t="s">
        <v>143</v>
      </c>
      <c r="B63" s="16" t="s">
        <v>14</v>
      </c>
      <c r="C63" s="13"/>
      <c r="D63" s="19"/>
      <c r="E63" s="13"/>
      <c r="F63" s="19"/>
      <c r="G63" s="13"/>
      <c r="H63" s="19"/>
      <c r="I63" s="13"/>
      <c r="J63" s="19"/>
      <c r="K63" s="19">
        <f>+C63+E63+G63+I63</f>
        <v>0</v>
      </c>
      <c r="L63" s="19">
        <f>+D63+F63+H63+J63</f>
        <v>0</v>
      </c>
    </row>
    <row r="64" spans="1:12" ht="15.75" hidden="1" x14ac:dyDescent="0.3">
      <c r="A64" s="15"/>
      <c r="B64" s="16"/>
      <c r="C64" s="15"/>
      <c r="D64" s="15"/>
      <c r="E64" s="15"/>
      <c r="F64" s="18"/>
      <c r="G64" s="18"/>
      <c r="H64" s="18"/>
      <c r="I64" s="18"/>
      <c r="J64" s="18"/>
      <c r="K64" s="17"/>
      <c r="L64" s="17"/>
    </row>
    <row r="65" spans="1:12" ht="15.75" hidden="1" x14ac:dyDescent="0.3">
      <c r="A65" s="15"/>
      <c r="B65" s="16" t="s">
        <v>15</v>
      </c>
      <c r="C65" s="19">
        <f>+C77+C93</f>
        <v>0</v>
      </c>
      <c r="D65" s="19">
        <f>+D77+D93+D99</f>
        <v>0</v>
      </c>
      <c r="E65" s="19">
        <f t="shared" ref="E65:J65" si="6">+E77+E93</f>
        <v>0</v>
      </c>
      <c r="F65" s="19">
        <f t="shared" si="6"/>
        <v>0</v>
      </c>
      <c r="G65" s="19">
        <f t="shared" si="6"/>
        <v>0</v>
      </c>
      <c r="H65" s="19">
        <f t="shared" si="6"/>
        <v>0</v>
      </c>
      <c r="I65" s="19">
        <f t="shared" si="6"/>
        <v>0</v>
      </c>
      <c r="J65" s="19">
        <f t="shared" si="6"/>
        <v>0</v>
      </c>
      <c r="K65" s="19">
        <f>+C65+E65+G65+I65</f>
        <v>0</v>
      </c>
      <c r="L65" s="19">
        <f>+D65+F65+H65+J65</f>
        <v>0</v>
      </c>
    </row>
    <row r="66" spans="1:12" hidden="1" x14ac:dyDescent="0.25">
      <c r="A66" s="20">
        <v>111</v>
      </c>
      <c r="B66" s="21" t="s">
        <v>16</v>
      </c>
      <c r="C66" s="47"/>
      <c r="D66" s="22"/>
      <c r="E66" s="47"/>
      <c r="F66" s="22"/>
      <c r="G66" s="47"/>
      <c r="H66" s="22"/>
      <c r="I66" s="22"/>
      <c r="J66" s="22"/>
      <c r="K66" s="22">
        <f>+C66+E66+G66+I66</f>
        <v>0</v>
      </c>
      <c r="L66" s="22">
        <f>+D66+F66+H66+J66</f>
        <v>0</v>
      </c>
    </row>
    <row r="67" spans="1:12" hidden="1" x14ac:dyDescent="0.25">
      <c r="A67" s="20">
        <v>113</v>
      </c>
      <c r="B67" s="21" t="s">
        <v>17</v>
      </c>
      <c r="C67" s="47"/>
      <c r="D67" s="22"/>
      <c r="E67" s="47"/>
      <c r="F67" s="22"/>
      <c r="G67" s="47"/>
      <c r="H67" s="22"/>
      <c r="I67" s="22"/>
      <c r="J67" s="22"/>
      <c r="K67" s="22">
        <f t="shared" ref="K67:L76" si="7">+C67+E67+G67+I67</f>
        <v>0</v>
      </c>
      <c r="L67" s="22">
        <f t="shared" si="7"/>
        <v>0</v>
      </c>
    </row>
    <row r="68" spans="1:12" hidden="1" x14ac:dyDescent="0.25">
      <c r="A68" s="20">
        <v>122</v>
      </c>
      <c r="B68" s="21" t="s">
        <v>18</v>
      </c>
      <c r="C68" s="47"/>
      <c r="D68" s="22"/>
      <c r="E68" s="47"/>
      <c r="F68" s="22"/>
      <c r="G68" s="47"/>
      <c r="H68" s="22"/>
      <c r="I68" s="22"/>
      <c r="J68" s="22"/>
      <c r="K68" s="22">
        <f t="shared" si="7"/>
        <v>0</v>
      </c>
      <c r="L68" s="22">
        <f t="shared" si="7"/>
        <v>0</v>
      </c>
    </row>
    <row r="69" spans="1:12" hidden="1" x14ac:dyDescent="0.25">
      <c r="A69" s="20">
        <v>163</v>
      </c>
      <c r="B69" s="21" t="s">
        <v>19</v>
      </c>
      <c r="C69" s="47"/>
      <c r="D69" s="22"/>
      <c r="E69" s="47"/>
      <c r="F69" s="22"/>
      <c r="G69" s="47"/>
      <c r="H69" s="22"/>
      <c r="I69" s="22"/>
      <c r="J69" s="22"/>
      <c r="K69" s="22">
        <f t="shared" si="7"/>
        <v>0</v>
      </c>
      <c r="L69" s="22">
        <f t="shared" si="7"/>
        <v>0</v>
      </c>
    </row>
    <row r="70" spans="1:12" ht="27" hidden="1" x14ac:dyDescent="0.25">
      <c r="A70" s="20">
        <v>168</v>
      </c>
      <c r="B70" s="198" t="s">
        <v>164</v>
      </c>
      <c r="C70" s="46"/>
      <c r="D70" s="22"/>
      <c r="E70" s="46"/>
      <c r="F70" s="22"/>
      <c r="G70" s="46"/>
      <c r="H70" s="22"/>
      <c r="I70" s="22"/>
      <c r="J70" s="22"/>
      <c r="K70" s="22">
        <f>+C70+E70+G70+I70</f>
        <v>0</v>
      </c>
      <c r="L70" s="22">
        <f>+D70+F70+H70+J70</f>
        <v>0</v>
      </c>
    </row>
    <row r="71" spans="1:12" hidden="1" x14ac:dyDescent="0.25">
      <c r="A71" s="20">
        <v>169</v>
      </c>
      <c r="B71" s="21" t="s">
        <v>165</v>
      </c>
      <c r="C71" s="47"/>
      <c r="D71" s="22"/>
      <c r="E71" s="47"/>
      <c r="F71" s="22"/>
      <c r="G71" s="47"/>
      <c r="H71" s="22"/>
      <c r="I71" s="22"/>
      <c r="J71" s="22"/>
      <c r="K71" s="22">
        <f t="shared" si="7"/>
        <v>0</v>
      </c>
      <c r="L71" s="22">
        <f t="shared" si="7"/>
        <v>0</v>
      </c>
    </row>
    <row r="72" spans="1:12" hidden="1" x14ac:dyDescent="0.25">
      <c r="A72" s="20">
        <v>171</v>
      </c>
      <c r="B72" s="21" t="s">
        <v>166</v>
      </c>
      <c r="C72" s="47"/>
      <c r="D72" s="22"/>
      <c r="E72" s="47"/>
      <c r="F72" s="22"/>
      <c r="G72" s="47"/>
      <c r="H72" s="22"/>
      <c r="I72" s="22"/>
      <c r="J72" s="22"/>
      <c r="K72" s="22">
        <f t="shared" si="7"/>
        <v>0</v>
      </c>
      <c r="L72" s="22">
        <f t="shared" si="7"/>
        <v>0</v>
      </c>
    </row>
    <row r="73" spans="1:12" hidden="1" x14ac:dyDescent="0.25">
      <c r="A73" s="20">
        <v>174</v>
      </c>
      <c r="B73" s="21" t="s">
        <v>20</v>
      </c>
      <c r="C73" s="47"/>
      <c r="D73" s="22"/>
      <c r="E73" s="47"/>
      <c r="F73" s="22"/>
      <c r="G73" s="47"/>
      <c r="H73" s="22"/>
      <c r="I73" s="22"/>
      <c r="J73" s="22"/>
      <c r="K73" s="22">
        <f t="shared" si="7"/>
        <v>0</v>
      </c>
      <c r="L73" s="22">
        <f t="shared" si="7"/>
        <v>0</v>
      </c>
    </row>
    <row r="74" spans="1:12" hidden="1" x14ac:dyDescent="0.25">
      <c r="A74" s="20">
        <v>182</v>
      </c>
      <c r="B74" s="21" t="s">
        <v>21</v>
      </c>
      <c r="C74" s="47"/>
      <c r="D74" s="22"/>
      <c r="E74" s="47"/>
      <c r="F74" s="22"/>
      <c r="G74" s="47"/>
      <c r="H74" s="22"/>
      <c r="I74" s="22"/>
      <c r="J74" s="22"/>
      <c r="K74" s="22">
        <f t="shared" si="7"/>
        <v>0</v>
      </c>
      <c r="L74" s="22">
        <f t="shared" si="7"/>
        <v>0</v>
      </c>
    </row>
    <row r="75" spans="1:12" hidden="1" x14ac:dyDescent="0.25">
      <c r="A75" s="20">
        <v>197</v>
      </c>
      <c r="B75" s="21" t="s">
        <v>22</v>
      </c>
      <c r="C75" s="47"/>
      <c r="D75" s="22"/>
      <c r="E75" s="47"/>
      <c r="F75" s="22"/>
      <c r="G75" s="47"/>
      <c r="H75" s="22"/>
      <c r="I75" s="22"/>
      <c r="J75" s="22"/>
      <c r="K75" s="22">
        <f t="shared" si="7"/>
        <v>0</v>
      </c>
      <c r="L75" s="22">
        <f t="shared" si="7"/>
        <v>0</v>
      </c>
    </row>
    <row r="76" spans="1:12" hidden="1" x14ac:dyDescent="0.25">
      <c r="A76" s="189">
        <v>199</v>
      </c>
      <c r="B76" s="190" t="s">
        <v>23</v>
      </c>
      <c r="C76" s="199"/>
      <c r="D76" s="191"/>
      <c r="E76" s="199"/>
      <c r="F76" s="191"/>
      <c r="G76" s="199"/>
      <c r="H76" s="191"/>
      <c r="I76" s="191"/>
      <c r="J76" s="191"/>
      <c r="K76" s="191">
        <f t="shared" si="7"/>
        <v>0</v>
      </c>
      <c r="L76" s="191">
        <f t="shared" si="7"/>
        <v>0</v>
      </c>
    </row>
    <row r="77" spans="1:12" ht="16.5" hidden="1" thickBot="1" x14ac:dyDescent="0.35">
      <c r="A77" s="192"/>
      <c r="B77" s="193" t="s">
        <v>24</v>
      </c>
      <c r="C77" s="194">
        <f t="shared" ref="C77:L77" si="8">SUM(C66:C76)</f>
        <v>0</v>
      </c>
      <c r="D77" s="194">
        <f t="shared" si="8"/>
        <v>0</v>
      </c>
      <c r="E77" s="194">
        <f t="shared" si="8"/>
        <v>0</v>
      </c>
      <c r="F77" s="194">
        <f t="shared" si="8"/>
        <v>0</v>
      </c>
      <c r="G77" s="194">
        <f t="shared" si="8"/>
        <v>0</v>
      </c>
      <c r="H77" s="194">
        <f t="shared" si="8"/>
        <v>0</v>
      </c>
      <c r="I77" s="194">
        <f t="shared" si="8"/>
        <v>0</v>
      </c>
      <c r="J77" s="194">
        <f t="shared" si="8"/>
        <v>0</v>
      </c>
      <c r="K77" s="194">
        <f t="shared" si="8"/>
        <v>0</v>
      </c>
      <c r="L77" s="195">
        <f t="shared" si="8"/>
        <v>0</v>
      </c>
    </row>
    <row r="78" spans="1:12" ht="15.75" hidden="1" x14ac:dyDescent="0.3">
      <c r="A78" s="196"/>
      <c r="B78" s="25" t="s">
        <v>25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</row>
    <row r="79" spans="1:12" hidden="1" x14ac:dyDescent="0.25">
      <c r="A79" s="20">
        <v>211</v>
      </c>
      <c r="B79" s="21" t="s">
        <v>26</v>
      </c>
      <c r="C79" s="22"/>
      <c r="D79" s="22"/>
      <c r="E79" s="22"/>
      <c r="F79" s="22"/>
      <c r="G79" s="22"/>
      <c r="H79" s="22"/>
      <c r="I79" s="22"/>
      <c r="J79" s="22"/>
      <c r="K79" s="22">
        <f>+C79+E79+G79+I79</f>
        <v>0</v>
      </c>
      <c r="L79" s="22">
        <f>+D79+F79+H79+J79</f>
        <v>0</v>
      </c>
    </row>
    <row r="80" spans="1:12" hidden="1" x14ac:dyDescent="0.25">
      <c r="A80" s="20">
        <v>232</v>
      </c>
      <c r="B80" s="21" t="s">
        <v>27</v>
      </c>
      <c r="C80" s="22"/>
      <c r="D80" s="22"/>
      <c r="E80" s="22"/>
      <c r="F80" s="22"/>
      <c r="G80" s="22"/>
      <c r="H80" s="22"/>
      <c r="I80" s="22"/>
      <c r="J80" s="22"/>
      <c r="K80" s="22">
        <f t="shared" ref="K80:L92" si="9">+C80+E80+G80+I80</f>
        <v>0</v>
      </c>
      <c r="L80" s="22">
        <f t="shared" si="9"/>
        <v>0</v>
      </c>
    </row>
    <row r="81" spans="1:12" hidden="1" x14ac:dyDescent="0.25">
      <c r="A81" s="20">
        <v>261</v>
      </c>
      <c r="B81" s="21" t="s">
        <v>28</v>
      </c>
      <c r="C81" s="22"/>
      <c r="D81" s="22"/>
      <c r="E81" s="22"/>
      <c r="F81" s="22"/>
      <c r="G81" s="22"/>
      <c r="H81" s="22"/>
      <c r="I81" s="22"/>
      <c r="J81" s="22"/>
      <c r="K81" s="22">
        <f t="shared" si="9"/>
        <v>0</v>
      </c>
      <c r="L81" s="22">
        <f t="shared" si="9"/>
        <v>0</v>
      </c>
    </row>
    <row r="82" spans="1:12" hidden="1" x14ac:dyDescent="0.25">
      <c r="A82" s="20">
        <v>262</v>
      </c>
      <c r="B82" s="21" t="s">
        <v>29</v>
      </c>
      <c r="C82" s="22"/>
      <c r="D82" s="22"/>
      <c r="E82" s="22"/>
      <c r="F82" s="22"/>
      <c r="G82" s="22"/>
      <c r="H82" s="22"/>
      <c r="I82" s="22"/>
      <c r="J82" s="22"/>
      <c r="K82" s="22">
        <f t="shared" si="9"/>
        <v>0</v>
      </c>
      <c r="L82" s="22">
        <f t="shared" si="9"/>
        <v>0</v>
      </c>
    </row>
    <row r="83" spans="1:12" hidden="1" x14ac:dyDescent="0.25">
      <c r="A83" s="20">
        <v>266</v>
      </c>
      <c r="B83" s="21" t="s">
        <v>30</v>
      </c>
      <c r="C83" s="22"/>
      <c r="D83" s="22"/>
      <c r="E83" s="22"/>
      <c r="F83" s="22"/>
      <c r="G83" s="22"/>
      <c r="H83" s="22"/>
      <c r="I83" s="22"/>
      <c r="J83" s="22"/>
      <c r="K83" s="22">
        <f t="shared" si="9"/>
        <v>0</v>
      </c>
      <c r="L83" s="22">
        <f t="shared" si="9"/>
        <v>0</v>
      </c>
    </row>
    <row r="84" spans="1:12" hidden="1" x14ac:dyDescent="0.25">
      <c r="A84" s="20">
        <v>267</v>
      </c>
      <c r="B84" s="21" t="s">
        <v>31</v>
      </c>
      <c r="C84" s="22"/>
      <c r="D84" s="22"/>
      <c r="E84" s="22"/>
      <c r="F84" s="22"/>
      <c r="G84" s="22"/>
      <c r="H84" s="22"/>
      <c r="I84" s="22"/>
      <c r="J84" s="22"/>
      <c r="K84" s="22">
        <f t="shared" si="9"/>
        <v>0</v>
      </c>
      <c r="L84" s="22">
        <f t="shared" si="9"/>
        <v>0</v>
      </c>
    </row>
    <row r="85" spans="1:12" hidden="1" x14ac:dyDescent="0.25">
      <c r="A85" s="20">
        <v>268</v>
      </c>
      <c r="B85" s="21" t="s">
        <v>32</v>
      </c>
      <c r="C85" s="22"/>
      <c r="D85" s="22"/>
      <c r="E85" s="22"/>
      <c r="F85" s="22"/>
      <c r="G85" s="22"/>
      <c r="H85" s="22"/>
      <c r="I85" s="22"/>
      <c r="J85" s="22"/>
      <c r="K85" s="22">
        <f t="shared" si="9"/>
        <v>0</v>
      </c>
      <c r="L85" s="22">
        <f t="shared" si="9"/>
        <v>0</v>
      </c>
    </row>
    <row r="86" spans="1:12" hidden="1" x14ac:dyDescent="0.25">
      <c r="A86" s="20">
        <v>269</v>
      </c>
      <c r="B86" s="21" t="s">
        <v>33</v>
      </c>
      <c r="C86" s="22"/>
      <c r="D86" s="22"/>
      <c r="E86" s="22"/>
      <c r="F86" s="22"/>
      <c r="G86" s="22"/>
      <c r="H86" s="22"/>
      <c r="I86" s="22"/>
      <c r="J86" s="22"/>
      <c r="K86" s="22">
        <f t="shared" si="9"/>
        <v>0</v>
      </c>
      <c r="L86" s="22">
        <f t="shared" si="9"/>
        <v>0</v>
      </c>
    </row>
    <row r="87" spans="1:12" hidden="1" x14ac:dyDescent="0.25">
      <c r="A87" s="20">
        <v>289</v>
      </c>
      <c r="B87" s="21" t="s">
        <v>34</v>
      </c>
      <c r="C87" s="22"/>
      <c r="D87" s="22"/>
      <c r="E87" s="22"/>
      <c r="F87" s="22"/>
      <c r="G87" s="46"/>
      <c r="H87" s="22"/>
      <c r="I87" s="22"/>
      <c r="J87" s="22"/>
      <c r="K87" s="22">
        <f t="shared" si="9"/>
        <v>0</v>
      </c>
      <c r="L87" s="22">
        <f t="shared" si="9"/>
        <v>0</v>
      </c>
    </row>
    <row r="88" spans="1:12" hidden="1" x14ac:dyDescent="0.25">
      <c r="A88" s="20">
        <v>292</v>
      </c>
      <c r="B88" s="21" t="s">
        <v>35</v>
      </c>
      <c r="C88" s="22"/>
      <c r="D88" s="22"/>
      <c r="E88" s="22"/>
      <c r="F88" s="22"/>
      <c r="G88" s="22"/>
      <c r="H88" s="22"/>
      <c r="I88" s="22"/>
      <c r="J88" s="22"/>
      <c r="K88" s="22">
        <f t="shared" si="9"/>
        <v>0</v>
      </c>
      <c r="L88" s="22">
        <f t="shared" si="9"/>
        <v>0</v>
      </c>
    </row>
    <row r="89" spans="1:12" hidden="1" x14ac:dyDescent="0.25">
      <c r="A89" s="20">
        <v>295</v>
      </c>
      <c r="B89" s="21" t="s">
        <v>36</v>
      </c>
      <c r="C89" s="22"/>
      <c r="D89" s="22"/>
      <c r="E89" s="22"/>
      <c r="F89" s="22"/>
      <c r="G89" s="22"/>
      <c r="H89" s="22"/>
      <c r="I89" s="22"/>
      <c r="J89" s="22"/>
      <c r="K89" s="22">
        <f t="shared" si="9"/>
        <v>0</v>
      </c>
      <c r="L89" s="22">
        <f t="shared" si="9"/>
        <v>0</v>
      </c>
    </row>
    <row r="90" spans="1:12" hidden="1" x14ac:dyDescent="0.25">
      <c r="A90" s="20">
        <v>297</v>
      </c>
      <c r="B90" s="21" t="s">
        <v>37</v>
      </c>
      <c r="C90" s="22"/>
      <c r="D90" s="22"/>
      <c r="E90" s="22"/>
      <c r="F90" s="22"/>
      <c r="G90" s="22"/>
      <c r="H90" s="22"/>
      <c r="I90" s="22"/>
      <c r="J90" s="22"/>
      <c r="K90" s="22">
        <f t="shared" si="9"/>
        <v>0</v>
      </c>
      <c r="L90" s="22">
        <f t="shared" si="9"/>
        <v>0</v>
      </c>
    </row>
    <row r="91" spans="1:12" hidden="1" x14ac:dyDescent="0.25">
      <c r="A91" s="20">
        <v>298</v>
      </c>
      <c r="B91" s="21" t="s">
        <v>38</v>
      </c>
      <c r="C91" s="22"/>
      <c r="D91" s="22"/>
      <c r="E91" s="22"/>
      <c r="F91" s="22"/>
      <c r="G91" s="22"/>
      <c r="H91" s="22"/>
      <c r="I91" s="22"/>
      <c r="J91" s="22"/>
      <c r="K91" s="22">
        <f t="shared" si="9"/>
        <v>0</v>
      </c>
      <c r="L91" s="22">
        <f t="shared" si="9"/>
        <v>0</v>
      </c>
    </row>
    <row r="92" spans="1:12" hidden="1" x14ac:dyDescent="0.25">
      <c r="A92" s="189">
        <v>299</v>
      </c>
      <c r="B92" s="190" t="s">
        <v>39</v>
      </c>
      <c r="C92" s="191"/>
      <c r="D92" s="191"/>
      <c r="E92" s="191"/>
      <c r="F92" s="191"/>
      <c r="G92" s="200"/>
      <c r="H92" s="191"/>
      <c r="I92" s="191"/>
      <c r="J92" s="191"/>
      <c r="K92" s="191">
        <f t="shared" si="9"/>
        <v>0</v>
      </c>
      <c r="L92" s="191">
        <f t="shared" si="9"/>
        <v>0</v>
      </c>
    </row>
    <row r="93" spans="1:12" ht="16.5" hidden="1" thickBot="1" x14ac:dyDescent="0.35">
      <c r="A93" s="192"/>
      <c r="B93" s="193" t="s">
        <v>40</v>
      </c>
      <c r="C93" s="194">
        <f t="shared" ref="C93:L93" si="10">SUM(C79:C92)</f>
        <v>0</v>
      </c>
      <c r="D93" s="194">
        <f t="shared" si="10"/>
        <v>0</v>
      </c>
      <c r="E93" s="194">
        <f t="shared" si="10"/>
        <v>0</v>
      </c>
      <c r="F93" s="194">
        <f t="shared" si="10"/>
        <v>0</v>
      </c>
      <c r="G93" s="194">
        <f t="shared" si="10"/>
        <v>0</v>
      </c>
      <c r="H93" s="194">
        <f t="shared" si="10"/>
        <v>0</v>
      </c>
      <c r="I93" s="194">
        <f t="shared" si="10"/>
        <v>0</v>
      </c>
      <c r="J93" s="194">
        <f t="shared" si="10"/>
        <v>0</v>
      </c>
      <c r="K93" s="194">
        <f t="shared" si="10"/>
        <v>0</v>
      </c>
      <c r="L93" s="195">
        <f t="shared" si="10"/>
        <v>0</v>
      </c>
    </row>
    <row r="94" spans="1:12" ht="16.5" hidden="1" thickBot="1" x14ac:dyDescent="0.35">
      <c r="A94" s="201"/>
      <c r="B94" s="193" t="s">
        <v>41</v>
      </c>
      <c r="C94" s="29"/>
      <c r="D94" s="29"/>
      <c r="E94" s="29"/>
      <c r="F94" s="29"/>
      <c r="G94" s="29"/>
      <c r="H94" s="29"/>
      <c r="I94" s="29"/>
      <c r="J94" s="29"/>
      <c r="K94" s="29"/>
      <c r="L94" s="30"/>
    </row>
    <row r="95" spans="1:12" hidden="1" x14ac:dyDescent="0.25">
      <c r="A95" s="44"/>
      <c r="B95" s="31" t="s">
        <v>49</v>
      </c>
      <c r="C95" s="26"/>
      <c r="D95" s="26"/>
      <c r="E95" s="26"/>
      <c r="F95" s="26"/>
      <c r="G95" s="22"/>
      <c r="H95" s="45"/>
      <c r="I95" s="22"/>
      <c r="J95" s="22"/>
      <c r="K95" s="26">
        <f t="shared" ref="K95:L98" si="11">+C95+E95+G95+I95</f>
        <v>0</v>
      </c>
      <c r="L95" s="22">
        <f t="shared" si="11"/>
        <v>0</v>
      </c>
    </row>
    <row r="96" spans="1:12" hidden="1" x14ac:dyDescent="0.25">
      <c r="A96" s="45"/>
      <c r="B96" s="31" t="s">
        <v>42</v>
      </c>
      <c r="C96" s="22"/>
      <c r="D96" s="22"/>
      <c r="E96" s="22"/>
      <c r="F96" s="22"/>
      <c r="G96" s="22"/>
      <c r="H96" s="28"/>
      <c r="I96" s="22"/>
      <c r="J96" s="22"/>
      <c r="K96" s="22">
        <f t="shared" si="11"/>
        <v>0</v>
      </c>
      <c r="L96" s="22">
        <f t="shared" si="11"/>
        <v>0</v>
      </c>
    </row>
    <row r="97" spans="1:12" hidden="1" x14ac:dyDescent="0.25">
      <c r="A97" s="45"/>
      <c r="B97" s="31" t="s">
        <v>50</v>
      </c>
      <c r="C97" s="22"/>
      <c r="D97" s="22"/>
      <c r="E97" s="22"/>
      <c r="F97" s="22"/>
      <c r="G97" s="22"/>
      <c r="H97" s="28"/>
      <c r="I97" s="22"/>
      <c r="J97" s="22"/>
      <c r="K97" s="22">
        <f t="shared" si="11"/>
        <v>0</v>
      </c>
      <c r="L97" s="22">
        <f t="shared" si="11"/>
        <v>0</v>
      </c>
    </row>
    <row r="98" spans="1:12" hidden="1" x14ac:dyDescent="0.25">
      <c r="A98" s="28"/>
      <c r="B98" s="31" t="s">
        <v>43</v>
      </c>
      <c r="C98" s="22"/>
      <c r="D98" s="22"/>
      <c r="E98" s="22"/>
      <c r="F98" s="22"/>
      <c r="G98" s="22"/>
      <c r="H98" s="22"/>
      <c r="I98" s="22"/>
      <c r="J98" s="22"/>
      <c r="K98" s="22">
        <f t="shared" si="11"/>
        <v>0</v>
      </c>
      <c r="L98" s="22">
        <f t="shared" si="11"/>
        <v>0</v>
      </c>
    </row>
    <row r="99" spans="1:12" ht="15.75" hidden="1" x14ac:dyDescent="0.3">
      <c r="A99" s="28"/>
      <c r="B99" s="32" t="s">
        <v>44</v>
      </c>
      <c r="C99" s="33">
        <f t="shared" ref="C99:L99" si="12">SUM(C95:C98)</f>
        <v>0</v>
      </c>
      <c r="D99" s="33">
        <f t="shared" si="12"/>
        <v>0</v>
      </c>
      <c r="E99" s="33">
        <f t="shared" si="12"/>
        <v>0</v>
      </c>
      <c r="F99" s="33">
        <f t="shared" si="12"/>
        <v>0</v>
      </c>
      <c r="G99" s="33">
        <f t="shared" si="12"/>
        <v>0</v>
      </c>
      <c r="H99" s="33">
        <f t="shared" si="12"/>
        <v>0</v>
      </c>
      <c r="I99" s="33">
        <f t="shared" si="12"/>
        <v>0</v>
      </c>
      <c r="J99" s="33">
        <f t="shared" si="12"/>
        <v>0</v>
      </c>
      <c r="K99" s="33">
        <f t="shared" si="12"/>
        <v>0</v>
      </c>
      <c r="L99" s="33">
        <f t="shared" si="12"/>
        <v>0</v>
      </c>
    </row>
    <row r="100" spans="1:12" hidden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</row>
    <row r="101" spans="1:12" hidden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</row>
    <row r="102" spans="1:12" ht="16.5" hidden="1" thickBot="1" x14ac:dyDescent="0.3">
      <c r="A102" s="234" t="s">
        <v>168</v>
      </c>
      <c r="B102" s="234"/>
      <c r="C102" s="234"/>
      <c r="D102" s="234"/>
      <c r="E102" s="234"/>
      <c r="F102" s="234"/>
      <c r="G102" s="234"/>
      <c r="H102" s="234"/>
      <c r="I102" s="234"/>
      <c r="J102" s="234"/>
      <c r="K102" s="234"/>
      <c r="L102" s="234"/>
    </row>
    <row r="103" spans="1:12" ht="16.5" hidden="1" thickBot="1" x14ac:dyDescent="0.35">
      <c r="A103" s="35" t="s">
        <v>5</v>
      </c>
      <c r="B103" s="36" t="s">
        <v>6</v>
      </c>
      <c r="C103" s="236" t="s">
        <v>51</v>
      </c>
      <c r="D103" s="237"/>
      <c r="E103" s="236" t="s">
        <v>52</v>
      </c>
      <c r="F103" s="238"/>
      <c r="G103" s="236" t="s">
        <v>53</v>
      </c>
      <c r="H103" s="237"/>
      <c r="I103" s="236" t="s">
        <v>54</v>
      </c>
      <c r="J103" s="237"/>
      <c r="K103" s="239" t="s">
        <v>11</v>
      </c>
      <c r="L103" s="240"/>
    </row>
    <row r="104" spans="1:12" ht="15.75" hidden="1" x14ac:dyDescent="0.3">
      <c r="A104" s="37"/>
      <c r="B104" s="16"/>
      <c r="C104" s="38" t="s">
        <v>12</v>
      </c>
      <c r="D104" s="38" t="s">
        <v>13</v>
      </c>
      <c r="E104" s="38" t="s">
        <v>12</v>
      </c>
      <c r="F104" s="38" t="s">
        <v>13</v>
      </c>
      <c r="G104" s="38" t="s">
        <v>12</v>
      </c>
      <c r="H104" s="38" t="s">
        <v>13</v>
      </c>
      <c r="I104" s="38" t="s">
        <v>12</v>
      </c>
      <c r="J104" s="38" t="s">
        <v>13</v>
      </c>
      <c r="K104" s="38" t="s">
        <v>12</v>
      </c>
      <c r="L104" s="38" t="s">
        <v>13</v>
      </c>
    </row>
    <row r="105" spans="1:12" ht="15.75" hidden="1" x14ac:dyDescent="0.3">
      <c r="A105" s="39" t="s">
        <v>143</v>
      </c>
      <c r="B105" s="16" t="s">
        <v>14</v>
      </c>
      <c r="C105" s="19"/>
      <c r="D105" s="19"/>
      <c r="E105" s="19"/>
      <c r="F105" s="19"/>
      <c r="G105" s="19"/>
      <c r="H105" s="19"/>
      <c r="I105" s="19"/>
      <c r="J105" s="19"/>
      <c r="K105" s="19">
        <f>+C105+E105+G105+I105</f>
        <v>0</v>
      </c>
      <c r="L105" s="19">
        <f>+D105+F105+H105+J105</f>
        <v>0</v>
      </c>
    </row>
    <row r="106" spans="1:12" ht="15.75" hidden="1" x14ac:dyDescent="0.3">
      <c r="A106" s="15"/>
      <c r="B106" s="16"/>
      <c r="C106" s="18"/>
      <c r="D106" s="17"/>
      <c r="E106" s="18"/>
      <c r="F106" s="18"/>
      <c r="G106" s="18"/>
      <c r="H106" s="18"/>
      <c r="I106" s="18"/>
      <c r="J106" s="18"/>
      <c r="K106" s="17"/>
      <c r="L106" s="17"/>
    </row>
    <row r="107" spans="1:12" ht="15.75" hidden="1" x14ac:dyDescent="0.3">
      <c r="A107" s="15"/>
      <c r="B107" s="16" t="s">
        <v>15</v>
      </c>
      <c r="C107" s="19">
        <f t="shared" ref="C107:J107" si="13">+C119+C135</f>
        <v>0</v>
      </c>
      <c r="D107" s="19">
        <f t="shared" si="13"/>
        <v>0</v>
      </c>
      <c r="E107" s="19">
        <f t="shared" si="13"/>
        <v>0</v>
      </c>
      <c r="F107" s="19">
        <f t="shared" si="13"/>
        <v>0</v>
      </c>
      <c r="G107" s="19">
        <f t="shared" si="13"/>
        <v>0</v>
      </c>
      <c r="H107" s="19">
        <f t="shared" si="13"/>
        <v>0</v>
      </c>
      <c r="I107" s="19">
        <f t="shared" si="13"/>
        <v>0</v>
      </c>
      <c r="J107" s="19">
        <f t="shared" si="13"/>
        <v>0</v>
      </c>
      <c r="K107" s="19">
        <f>+C107+E107+G107+I107</f>
        <v>0</v>
      </c>
      <c r="L107" s="19">
        <f>+D107+F107+H107+J107</f>
        <v>0</v>
      </c>
    </row>
    <row r="108" spans="1:12" hidden="1" x14ac:dyDescent="0.25">
      <c r="A108" s="20">
        <v>111</v>
      </c>
      <c r="B108" s="21" t="s">
        <v>16</v>
      </c>
      <c r="C108" s="22"/>
      <c r="D108" s="22"/>
      <c r="E108" s="22"/>
      <c r="F108" s="22"/>
      <c r="G108" s="22"/>
      <c r="H108" s="22"/>
      <c r="I108" s="22"/>
      <c r="J108" s="22"/>
      <c r="K108" s="22">
        <f>+C108+E108+G108+I108</f>
        <v>0</v>
      </c>
      <c r="L108" s="22">
        <f>+D108+F108+H108+J108</f>
        <v>0</v>
      </c>
    </row>
    <row r="109" spans="1:12" hidden="1" x14ac:dyDescent="0.25">
      <c r="A109" s="20">
        <v>113</v>
      </c>
      <c r="B109" s="21" t="s">
        <v>17</v>
      </c>
      <c r="C109" s="22"/>
      <c r="D109" s="22"/>
      <c r="E109" s="22"/>
      <c r="F109" s="22"/>
      <c r="G109" s="22"/>
      <c r="H109" s="22"/>
      <c r="I109" s="22"/>
      <c r="J109" s="22"/>
      <c r="K109" s="22">
        <f t="shared" ref="K109:L118" si="14">+C109+E109+G109+I109</f>
        <v>0</v>
      </c>
      <c r="L109" s="22">
        <f t="shared" si="14"/>
        <v>0</v>
      </c>
    </row>
    <row r="110" spans="1:12" hidden="1" x14ac:dyDescent="0.25">
      <c r="A110" s="20">
        <v>122</v>
      </c>
      <c r="B110" s="21" t="s">
        <v>18</v>
      </c>
      <c r="C110" s="22"/>
      <c r="D110" s="22"/>
      <c r="E110" s="22"/>
      <c r="F110" s="22"/>
      <c r="G110" s="22"/>
      <c r="H110" s="22"/>
      <c r="I110" s="22"/>
      <c r="J110" s="22"/>
      <c r="K110" s="22">
        <f t="shared" si="14"/>
        <v>0</v>
      </c>
      <c r="L110" s="22">
        <f t="shared" si="14"/>
        <v>0</v>
      </c>
    </row>
    <row r="111" spans="1:12" hidden="1" x14ac:dyDescent="0.25">
      <c r="A111" s="20">
        <v>163</v>
      </c>
      <c r="B111" s="21" t="s">
        <v>19</v>
      </c>
      <c r="C111" s="22"/>
      <c r="D111" s="22"/>
      <c r="E111" s="46"/>
      <c r="F111" s="22"/>
      <c r="G111" s="46"/>
      <c r="H111" s="22"/>
      <c r="I111" s="22"/>
      <c r="J111" s="22"/>
      <c r="K111" s="22">
        <f t="shared" si="14"/>
        <v>0</v>
      </c>
      <c r="L111" s="22">
        <f t="shared" si="14"/>
        <v>0</v>
      </c>
    </row>
    <row r="112" spans="1:12" ht="27" hidden="1" x14ac:dyDescent="0.25">
      <c r="A112" s="20">
        <v>168</v>
      </c>
      <c r="B112" s="198" t="s">
        <v>164</v>
      </c>
      <c r="C112" s="22"/>
      <c r="D112" s="22"/>
      <c r="E112" s="22"/>
      <c r="F112" s="22"/>
      <c r="G112" s="22"/>
      <c r="H112" s="22"/>
      <c r="I112" s="22"/>
      <c r="J112" s="22"/>
      <c r="K112" s="22">
        <f>+C112+E112+G112+I112</f>
        <v>0</v>
      </c>
      <c r="L112" s="22">
        <f>+D112+F112+H112+J112</f>
        <v>0</v>
      </c>
    </row>
    <row r="113" spans="1:12" hidden="1" x14ac:dyDescent="0.25">
      <c r="A113" s="20">
        <v>169</v>
      </c>
      <c r="B113" s="21" t="s">
        <v>165</v>
      </c>
      <c r="C113" s="22"/>
      <c r="D113" s="22"/>
      <c r="E113" s="22"/>
      <c r="F113" s="22"/>
      <c r="G113" s="22"/>
      <c r="H113" s="22"/>
      <c r="I113" s="22"/>
      <c r="J113" s="22"/>
      <c r="K113" s="22">
        <f t="shared" si="14"/>
        <v>0</v>
      </c>
      <c r="L113" s="22">
        <f t="shared" si="14"/>
        <v>0</v>
      </c>
    </row>
    <row r="114" spans="1:12" hidden="1" x14ac:dyDescent="0.25">
      <c r="A114" s="20">
        <v>171</v>
      </c>
      <c r="B114" s="21" t="s">
        <v>166</v>
      </c>
      <c r="C114" s="22"/>
      <c r="D114" s="22"/>
      <c r="E114" s="22"/>
      <c r="F114" s="22"/>
      <c r="G114" s="22"/>
      <c r="H114" s="22"/>
      <c r="I114" s="22"/>
      <c r="J114" s="22"/>
      <c r="K114" s="22">
        <f t="shared" si="14"/>
        <v>0</v>
      </c>
      <c r="L114" s="22">
        <f t="shared" si="14"/>
        <v>0</v>
      </c>
    </row>
    <row r="115" spans="1:12" hidden="1" x14ac:dyDescent="0.25">
      <c r="A115" s="20">
        <v>174</v>
      </c>
      <c r="B115" s="21" t="s">
        <v>20</v>
      </c>
      <c r="C115" s="22"/>
      <c r="D115" s="22"/>
      <c r="E115" s="22"/>
      <c r="F115" s="22"/>
      <c r="G115" s="22"/>
      <c r="H115" s="22"/>
      <c r="I115" s="22"/>
      <c r="J115" s="22"/>
      <c r="K115" s="22">
        <f t="shared" si="14"/>
        <v>0</v>
      </c>
      <c r="L115" s="22">
        <f t="shared" si="14"/>
        <v>0</v>
      </c>
    </row>
    <row r="116" spans="1:12" hidden="1" x14ac:dyDescent="0.25">
      <c r="A116" s="20">
        <v>182</v>
      </c>
      <c r="B116" s="21" t="s">
        <v>21</v>
      </c>
      <c r="C116" s="22"/>
      <c r="D116" s="22"/>
      <c r="E116" s="22"/>
      <c r="F116" s="22"/>
      <c r="G116" s="22"/>
      <c r="H116" s="22"/>
      <c r="I116" s="22"/>
      <c r="J116" s="22"/>
      <c r="K116" s="22">
        <f t="shared" si="14"/>
        <v>0</v>
      </c>
      <c r="L116" s="22">
        <f t="shared" si="14"/>
        <v>0</v>
      </c>
    </row>
    <row r="117" spans="1:12" hidden="1" x14ac:dyDescent="0.25">
      <c r="A117" s="20">
        <v>197</v>
      </c>
      <c r="B117" s="21" t="s">
        <v>22</v>
      </c>
      <c r="C117" s="22"/>
      <c r="D117" s="22"/>
      <c r="E117" s="22"/>
      <c r="F117" s="22"/>
      <c r="G117" s="22"/>
      <c r="H117" s="22"/>
      <c r="I117" s="22"/>
      <c r="J117" s="22"/>
      <c r="K117" s="22">
        <f t="shared" si="14"/>
        <v>0</v>
      </c>
      <c r="L117" s="22">
        <f t="shared" si="14"/>
        <v>0</v>
      </c>
    </row>
    <row r="118" spans="1:12" hidden="1" x14ac:dyDescent="0.25">
      <c r="A118" s="189">
        <v>199</v>
      </c>
      <c r="B118" s="190" t="s">
        <v>23</v>
      </c>
      <c r="C118" s="191"/>
      <c r="D118" s="191"/>
      <c r="E118" s="191"/>
      <c r="F118" s="191"/>
      <c r="G118" s="191"/>
      <c r="H118" s="191"/>
      <c r="I118" s="191"/>
      <c r="J118" s="191"/>
      <c r="K118" s="191">
        <f t="shared" si="14"/>
        <v>0</v>
      </c>
      <c r="L118" s="191">
        <f t="shared" si="14"/>
        <v>0</v>
      </c>
    </row>
    <row r="119" spans="1:12" ht="16.5" hidden="1" thickBot="1" x14ac:dyDescent="0.35">
      <c r="A119" s="192"/>
      <c r="B119" s="193" t="s">
        <v>24</v>
      </c>
      <c r="C119" s="194">
        <f t="shared" ref="C119:L119" si="15">SUM(C108:C118)</f>
        <v>0</v>
      </c>
      <c r="D119" s="194">
        <f t="shared" si="15"/>
        <v>0</v>
      </c>
      <c r="E119" s="194">
        <f t="shared" si="15"/>
        <v>0</v>
      </c>
      <c r="F119" s="194">
        <f t="shared" si="15"/>
        <v>0</v>
      </c>
      <c r="G119" s="194">
        <f t="shared" si="15"/>
        <v>0</v>
      </c>
      <c r="H119" s="194">
        <f t="shared" si="15"/>
        <v>0</v>
      </c>
      <c r="I119" s="194">
        <f t="shared" si="15"/>
        <v>0</v>
      </c>
      <c r="J119" s="194">
        <f t="shared" si="15"/>
        <v>0</v>
      </c>
      <c r="K119" s="194">
        <f t="shared" si="15"/>
        <v>0</v>
      </c>
      <c r="L119" s="195">
        <f t="shared" si="15"/>
        <v>0</v>
      </c>
    </row>
    <row r="120" spans="1:12" ht="15.75" hidden="1" x14ac:dyDescent="0.3">
      <c r="A120" s="196"/>
      <c r="B120" s="25" t="s">
        <v>25</v>
      </c>
      <c r="C120" s="26"/>
      <c r="D120" s="26"/>
      <c r="E120" s="26"/>
      <c r="F120" s="26"/>
      <c r="G120" s="26"/>
      <c r="H120" s="26"/>
      <c r="I120" s="26"/>
      <c r="J120" s="26"/>
      <c r="K120" s="26"/>
      <c r="L120" s="26"/>
    </row>
    <row r="121" spans="1:12" hidden="1" x14ac:dyDescent="0.25">
      <c r="A121" s="20">
        <v>211</v>
      </c>
      <c r="B121" s="21" t="s">
        <v>26</v>
      </c>
      <c r="C121" s="47"/>
      <c r="D121" s="22"/>
      <c r="E121" s="22"/>
      <c r="F121" s="22"/>
      <c r="G121" s="22"/>
      <c r="H121" s="22"/>
      <c r="I121" s="22"/>
      <c r="J121" s="22"/>
      <c r="K121" s="22">
        <f t="shared" ref="K121:L134" si="16">+C121+E121+G121+I121</f>
        <v>0</v>
      </c>
      <c r="L121" s="22">
        <f>+D121+F121+H121+J121</f>
        <v>0</v>
      </c>
    </row>
    <row r="122" spans="1:12" hidden="1" x14ac:dyDescent="0.25">
      <c r="A122" s="20">
        <v>232</v>
      </c>
      <c r="B122" s="21" t="s">
        <v>27</v>
      </c>
      <c r="C122" s="47"/>
      <c r="D122" s="22"/>
      <c r="E122" s="22"/>
      <c r="F122" s="22"/>
      <c r="G122" s="22"/>
      <c r="H122" s="22"/>
      <c r="I122" s="22"/>
      <c r="J122" s="22"/>
      <c r="K122" s="22">
        <f t="shared" si="16"/>
        <v>0</v>
      </c>
      <c r="L122" s="22">
        <f t="shared" si="16"/>
        <v>0</v>
      </c>
    </row>
    <row r="123" spans="1:12" hidden="1" x14ac:dyDescent="0.25">
      <c r="A123" s="20">
        <v>261</v>
      </c>
      <c r="B123" s="21" t="s">
        <v>28</v>
      </c>
      <c r="C123" s="47"/>
      <c r="D123" s="22"/>
      <c r="E123" s="22"/>
      <c r="F123" s="22"/>
      <c r="G123" s="22"/>
      <c r="H123" s="22"/>
      <c r="I123" s="22"/>
      <c r="J123" s="22"/>
      <c r="K123" s="22">
        <f t="shared" si="16"/>
        <v>0</v>
      </c>
      <c r="L123" s="22">
        <f t="shared" si="16"/>
        <v>0</v>
      </c>
    </row>
    <row r="124" spans="1:12" hidden="1" x14ac:dyDescent="0.25">
      <c r="A124" s="20">
        <v>262</v>
      </c>
      <c r="B124" s="21" t="s">
        <v>29</v>
      </c>
      <c r="C124" s="47"/>
      <c r="D124" s="22"/>
      <c r="E124" s="22"/>
      <c r="F124" s="22"/>
      <c r="G124" s="22"/>
      <c r="H124" s="22"/>
      <c r="I124" s="22"/>
      <c r="J124" s="22"/>
      <c r="K124" s="22">
        <f t="shared" si="16"/>
        <v>0</v>
      </c>
      <c r="L124" s="22">
        <f t="shared" si="16"/>
        <v>0</v>
      </c>
    </row>
    <row r="125" spans="1:12" hidden="1" x14ac:dyDescent="0.25">
      <c r="A125" s="20">
        <v>266</v>
      </c>
      <c r="B125" s="21" t="s">
        <v>30</v>
      </c>
      <c r="C125" s="47"/>
      <c r="D125" s="22"/>
      <c r="E125" s="22"/>
      <c r="F125" s="22"/>
      <c r="G125" s="22"/>
      <c r="H125" s="22"/>
      <c r="I125" s="22"/>
      <c r="J125" s="22"/>
      <c r="K125" s="22">
        <f t="shared" si="16"/>
        <v>0</v>
      </c>
      <c r="L125" s="22">
        <f t="shared" si="16"/>
        <v>0</v>
      </c>
    </row>
    <row r="126" spans="1:12" hidden="1" x14ac:dyDescent="0.25">
      <c r="A126" s="20">
        <v>267</v>
      </c>
      <c r="B126" s="21" t="s">
        <v>31</v>
      </c>
      <c r="C126" s="47"/>
      <c r="D126" s="22"/>
      <c r="E126" s="22"/>
      <c r="F126" s="22"/>
      <c r="G126" s="22"/>
      <c r="H126" s="22"/>
      <c r="I126" s="22"/>
      <c r="J126" s="22"/>
      <c r="K126" s="22">
        <f t="shared" si="16"/>
        <v>0</v>
      </c>
      <c r="L126" s="22">
        <f t="shared" si="16"/>
        <v>0</v>
      </c>
    </row>
    <row r="127" spans="1:12" hidden="1" x14ac:dyDescent="0.25">
      <c r="A127" s="20">
        <v>268</v>
      </c>
      <c r="B127" s="21" t="s">
        <v>32</v>
      </c>
      <c r="C127" s="47"/>
      <c r="D127" s="22"/>
      <c r="E127" s="22"/>
      <c r="F127" s="22"/>
      <c r="G127" s="22"/>
      <c r="H127" s="22"/>
      <c r="I127" s="22"/>
      <c r="J127" s="22"/>
      <c r="K127" s="22">
        <f t="shared" si="16"/>
        <v>0</v>
      </c>
      <c r="L127" s="22">
        <f t="shared" si="16"/>
        <v>0</v>
      </c>
    </row>
    <row r="128" spans="1:12" hidden="1" x14ac:dyDescent="0.25">
      <c r="A128" s="20">
        <v>269</v>
      </c>
      <c r="B128" s="21" t="s">
        <v>33</v>
      </c>
      <c r="C128" s="47"/>
      <c r="D128" s="22"/>
      <c r="E128" s="22"/>
      <c r="F128" s="22"/>
      <c r="G128" s="22"/>
      <c r="H128" s="22"/>
      <c r="I128" s="22"/>
      <c r="J128" s="22"/>
      <c r="K128" s="22">
        <f t="shared" si="16"/>
        <v>0</v>
      </c>
      <c r="L128" s="22">
        <f t="shared" si="16"/>
        <v>0</v>
      </c>
    </row>
    <row r="129" spans="1:12" hidden="1" x14ac:dyDescent="0.25">
      <c r="A129" s="20">
        <v>289</v>
      </c>
      <c r="B129" s="21" t="s">
        <v>34</v>
      </c>
      <c r="C129" s="47"/>
      <c r="D129" s="22"/>
      <c r="E129" s="22"/>
      <c r="F129" s="22"/>
      <c r="G129" s="22"/>
      <c r="H129" s="22"/>
      <c r="I129" s="22"/>
      <c r="J129" s="22"/>
      <c r="K129" s="22">
        <f t="shared" si="16"/>
        <v>0</v>
      </c>
      <c r="L129" s="22">
        <f t="shared" si="16"/>
        <v>0</v>
      </c>
    </row>
    <row r="130" spans="1:12" hidden="1" x14ac:dyDescent="0.25">
      <c r="A130" s="20">
        <v>292</v>
      </c>
      <c r="B130" s="21" t="s">
        <v>35</v>
      </c>
      <c r="C130" s="47"/>
      <c r="D130" s="22"/>
      <c r="E130" s="22"/>
      <c r="F130" s="22"/>
      <c r="G130" s="22"/>
      <c r="H130" s="22"/>
      <c r="I130" s="22"/>
      <c r="J130" s="22"/>
      <c r="K130" s="22">
        <f t="shared" si="16"/>
        <v>0</v>
      </c>
      <c r="L130" s="22">
        <f t="shared" si="16"/>
        <v>0</v>
      </c>
    </row>
    <row r="131" spans="1:12" hidden="1" x14ac:dyDescent="0.25">
      <c r="A131" s="20">
        <v>295</v>
      </c>
      <c r="B131" s="21" t="s">
        <v>36</v>
      </c>
      <c r="C131" s="47"/>
      <c r="D131" s="22"/>
      <c r="E131" s="22"/>
      <c r="F131" s="22"/>
      <c r="G131" s="22"/>
      <c r="H131" s="22"/>
      <c r="I131" s="22"/>
      <c r="J131" s="22"/>
      <c r="K131" s="22">
        <f t="shared" si="16"/>
        <v>0</v>
      </c>
      <c r="L131" s="22">
        <f t="shared" si="16"/>
        <v>0</v>
      </c>
    </row>
    <row r="132" spans="1:12" hidden="1" x14ac:dyDescent="0.25">
      <c r="A132" s="20">
        <v>297</v>
      </c>
      <c r="B132" s="21" t="s">
        <v>37</v>
      </c>
      <c r="C132" s="47"/>
      <c r="D132" s="22"/>
      <c r="E132" s="22"/>
      <c r="F132" s="22"/>
      <c r="G132" s="22"/>
      <c r="H132" s="22"/>
      <c r="I132" s="22"/>
      <c r="J132" s="22"/>
      <c r="K132" s="22">
        <f t="shared" si="16"/>
        <v>0</v>
      </c>
      <c r="L132" s="22">
        <f t="shared" si="16"/>
        <v>0</v>
      </c>
    </row>
    <row r="133" spans="1:12" hidden="1" x14ac:dyDescent="0.25">
      <c r="A133" s="20">
        <v>298</v>
      </c>
      <c r="B133" s="21" t="s">
        <v>38</v>
      </c>
      <c r="C133" s="47"/>
      <c r="D133" s="22"/>
      <c r="E133" s="22"/>
      <c r="F133" s="22"/>
      <c r="G133" s="22"/>
      <c r="H133" s="22"/>
      <c r="I133" s="22"/>
      <c r="J133" s="22"/>
      <c r="K133" s="22">
        <f t="shared" si="16"/>
        <v>0</v>
      </c>
      <c r="L133" s="22">
        <f t="shared" si="16"/>
        <v>0</v>
      </c>
    </row>
    <row r="134" spans="1:12" hidden="1" x14ac:dyDescent="0.25">
      <c r="A134" s="189">
        <v>299</v>
      </c>
      <c r="B134" s="190" t="s">
        <v>39</v>
      </c>
      <c r="C134" s="47"/>
      <c r="D134" s="191"/>
      <c r="E134" s="191"/>
      <c r="F134" s="191"/>
      <c r="G134" s="191"/>
      <c r="H134" s="191"/>
      <c r="I134" s="191"/>
      <c r="J134" s="191"/>
      <c r="K134" s="191">
        <f t="shared" si="16"/>
        <v>0</v>
      </c>
      <c r="L134" s="191">
        <f t="shared" si="16"/>
        <v>0</v>
      </c>
    </row>
    <row r="135" spans="1:12" ht="16.5" hidden="1" thickBot="1" x14ac:dyDescent="0.35">
      <c r="A135" s="192"/>
      <c r="B135" s="193" t="s">
        <v>40</v>
      </c>
      <c r="C135" s="194">
        <f t="shared" ref="C135:L135" si="17">SUM(C121:C134)</f>
        <v>0</v>
      </c>
      <c r="D135" s="194">
        <f t="shared" si="17"/>
        <v>0</v>
      </c>
      <c r="E135" s="194">
        <f t="shared" si="17"/>
        <v>0</v>
      </c>
      <c r="F135" s="194">
        <f t="shared" si="17"/>
        <v>0</v>
      </c>
      <c r="G135" s="194">
        <f t="shared" si="17"/>
        <v>0</v>
      </c>
      <c r="H135" s="194">
        <f t="shared" si="17"/>
        <v>0</v>
      </c>
      <c r="I135" s="194">
        <f t="shared" si="17"/>
        <v>0</v>
      </c>
      <c r="J135" s="194">
        <f t="shared" si="17"/>
        <v>0</v>
      </c>
      <c r="K135" s="194">
        <f t="shared" si="17"/>
        <v>0</v>
      </c>
      <c r="L135" s="195">
        <f t="shared" si="17"/>
        <v>0</v>
      </c>
    </row>
    <row r="136" spans="1:12" ht="16.5" hidden="1" thickBot="1" x14ac:dyDescent="0.35">
      <c r="A136" s="201"/>
      <c r="B136" s="193" t="s">
        <v>41</v>
      </c>
      <c r="C136" s="29"/>
      <c r="D136" s="29"/>
      <c r="E136" s="29"/>
      <c r="F136" s="29"/>
      <c r="G136" s="29"/>
      <c r="H136" s="29"/>
      <c r="I136" s="29"/>
      <c r="J136" s="29"/>
      <c r="K136" s="29"/>
      <c r="L136" s="30"/>
    </row>
    <row r="137" spans="1:12" hidden="1" x14ac:dyDescent="0.25">
      <c r="A137" s="34"/>
      <c r="B137" s="21" t="s">
        <v>49</v>
      </c>
      <c r="C137" s="57"/>
      <c r="D137" s="26"/>
      <c r="E137" s="57"/>
      <c r="F137" s="26"/>
      <c r="G137" s="57"/>
      <c r="H137" s="26"/>
      <c r="I137" s="26"/>
      <c r="J137" s="26"/>
      <c r="K137" s="26">
        <f t="shared" ref="K137:L140" si="18">+C137+E137+G137+I137</f>
        <v>0</v>
      </c>
      <c r="L137" s="26">
        <f t="shared" si="18"/>
        <v>0</v>
      </c>
    </row>
    <row r="138" spans="1:12" hidden="1" x14ac:dyDescent="0.25">
      <c r="A138" s="34"/>
      <c r="B138" s="21" t="s">
        <v>42</v>
      </c>
      <c r="C138" s="47"/>
      <c r="D138" s="22"/>
      <c r="E138" s="47"/>
      <c r="F138" s="22"/>
      <c r="G138" s="47"/>
      <c r="H138" s="22"/>
      <c r="I138" s="22"/>
      <c r="J138" s="22"/>
      <c r="K138" s="22">
        <f t="shared" si="18"/>
        <v>0</v>
      </c>
      <c r="L138" s="22">
        <f t="shared" si="18"/>
        <v>0</v>
      </c>
    </row>
    <row r="139" spans="1:12" hidden="1" x14ac:dyDescent="0.25">
      <c r="A139" s="34"/>
      <c r="B139" s="21" t="s">
        <v>50</v>
      </c>
      <c r="C139" s="47"/>
      <c r="D139" s="22"/>
      <c r="E139" s="47"/>
      <c r="F139" s="22"/>
      <c r="G139" s="47"/>
      <c r="H139" s="22"/>
      <c r="I139" s="22"/>
      <c r="J139" s="22"/>
      <c r="K139" s="22">
        <f t="shared" si="18"/>
        <v>0</v>
      </c>
      <c r="L139" s="22">
        <f t="shared" si="18"/>
        <v>0</v>
      </c>
    </row>
    <row r="140" spans="1:12" hidden="1" x14ac:dyDescent="0.25">
      <c r="A140" s="34"/>
      <c r="B140" s="21" t="s">
        <v>43</v>
      </c>
      <c r="C140" s="47"/>
      <c r="D140" s="22"/>
      <c r="E140" s="47"/>
      <c r="F140" s="22"/>
      <c r="G140" s="47"/>
      <c r="H140" s="22"/>
      <c r="I140" s="22"/>
      <c r="J140" s="22"/>
      <c r="K140" s="22">
        <f t="shared" si="18"/>
        <v>0</v>
      </c>
      <c r="L140" s="22">
        <f t="shared" si="18"/>
        <v>0</v>
      </c>
    </row>
    <row r="141" spans="1:12" ht="15.75" hidden="1" x14ac:dyDescent="0.3">
      <c r="A141" s="34"/>
      <c r="B141" s="40" t="s">
        <v>44</v>
      </c>
      <c r="C141" s="33">
        <f>SUM(C137:C140)</f>
        <v>0</v>
      </c>
      <c r="D141" s="33">
        <f t="shared" ref="D141:J141" si="19">SUM(D137:D140)</f>
        <v>0</v>
      </c>
      <c r="E141" s="33">
        <f t="shared" si="19"/>
        <v>0</v>
      </c>
      <c r="F141" s="33">
        <f t="shared" si="19"/>
        <v>0</v>
      </c>
      <c r="G141" s="33">
        <f t="shared" si="19"/>
        <v>0</v>
      </c>
      <c r="H141" s="33">
        <f t="shared" si="19"/>
        <v>0</v>
      </c>
      <c r="I141" s="33">
        <f t="shared" si="19"/>
        <v>0</v>
      </c>
      <c r="J141" s="33">
        <f t="shared" si="19"/>
        <v>0</v>
      </c>
      <c r="K141" s="33">
        <f>SUM(K137:K140)</f>
        <v>0</v>
      </c>
      <c r="L141" s="33">
        <f>SUM(L137:L140)</f>
        <v>0</v>
      </c>
    </row>
    <row r="142" spans="1:12" ht="15.75" hidden="1" x14ac:dyDescent="0.3">
      <c r="A142" s="34"/>
      <c r="B142" s="202"/>
      <c r="C142" s="203"/>
      <c r="D142" s="203"/>
      <c r="E142" s="203"/>
      <c r="F142" s="203"/>
      <c r="G142" s="203"/>
      <c r="H142" s="203"/>
      <c r="I142" s="203"/>
      <c r="J142" s="203"/>
      <c r="K142" s="203"/>
      <c r="L142" s="203"/>
    </row>
    <row r="143" spans="1:12" ht="15.75" hidden="1" x14ac:dyDescent="0.3">
      <c r="A143" s="34"/>
      <c r="B143" s="202"/>
      <c r="C143" s="203"/>
      <c r="D143" s="203"/>
      <c r="E143" s="203"/>
      <c r="F143" s="203"/>
      <c r="G143" s="203"/>
      <c r="H143" s="203"/>
      <c r="I143" s="203"/>
      <c r="J143" s="203"/>
      <c r="K143" s="203"/>
      <c r="L143" s="203"/>
    </row>
    <row r="144" spans="1:12" ht="15.75" hidden="1" x14ac:dyDescent="0.3">
      <c r="A144" s="34"/>
      <c r="B144" s="202"/>
      <c r="C144" s="203"/>
      <c r="D144" s="203"/>
      <c r="E144" s="203"/>
      <c r="F144" s="203"/>
      <c r="G144" s="203"/>
      <c r="H144" s="203"/>
      <c r="I144" s="203"/>
      <c r="J144" s="203"/>
      <c r="K144" s="203"/>
      <c r="L144" s="203"/>
    </row>
    <row r="145" spans="1:12" ht="15.75" hidden="1" x14ac:dyDescent="0.3">
      <c r="A145" s="34"/>
      <c r="B145" s="202"/>
      <c r="C145" s="203"/>
      <c r="D145" s="203"/>
      <c r="E145" s="203"/>
      <c r="F145" s="203"/>
      <c r="G145" s="203"/>
      <c r="H145" s="203"/>
      <c r="I145" s="203"/>
      <c r="J145" s="203"/>
      <c r="K145" s="203"/>
      <c r="L145" s="203"/>
    </row>
    <row r="146" spans="1:12" ht="15.75" hidden="1" x14ac:dyDescent="0.3">
      <c r="A146" s="34"/>
      <c r="B146" s="202"/>
      <c r="C146" s="203"/>
      <c r="D146" s="203"/>
      <c r="E146" s="203"/>
      <c r="F146" s="203"/>
      <c r="G146" s="203"/>
      <c r="H146" s="203"/>
      <c r="I146" s="203"/>
      <c r="J146" s="203"/>
      <c r="K146" s="203"/>
      <c r="L146" s="203"/>
    </row>
    <row r="147" spans="1:12" ht="15.75" hidden="1" x14ac:dyDescent="0.3">
      <c r="A147" s="34"/>
      <c r="B147" s="202"/>
      <c r="C147" s="203"/>
      <c r="D147" s="203"/>
      <c r="E147" s="203"/>
      <c r="F147" s="203"/>
      <c r="G147" s="203"/>
      <c r="H147" s="203"/>
      <c r="I147" s="203"/>
      <c r="J147" s="203"/>
      <c r="K147" s="203"/>
      <c r="L147" s="203"/>
    </row>
    <row r="148" spans="1:12" ht="15.75" hidden="1" x14ac:dyDescent="0.3">
      <c r="A148" s="34"/>
      <c r="B148" s="202"/>
      <c r="C148" s="203"/>
      <c r="D148" s="203"/>
      <c r="E148" s="203"/>
      <c r="F148" s="203"/>
      <c r="G148" s="203"/>
      <c r="H148" s="203"/>
      <c r="I148" s="203"/>
      <c r="J148" s="203"/>
      <c r="K148" s="203"/>
      <c r="L148" s="203"/>
    </row>
    <row r="149" spans="1:12" ht="15.75" hidden="1" x14ac:dyDescent="0.3">
      <c r="A149" s="34"/>
      <c r="B149" s="202"/>
      <c r="C149" s="203"/>
      <c r="D149" s="203"/>
      <c r="E149" s="203"/>
      <c r="F149" s="203"/>
      <c r="G149" s="203"/>
      <c r="H149" s="203"/>
      <c r="I149" s="203"/>
      <c r="J149" s="203"/>
      <c r="K149" s="203"/>
      <c r="L149" s="203"/>
    </row>
    <row r="150" spans="1:12" ht="15.75" hidden="1" x14ac:dyDescent="0.3">
      <c r="A150" s="34"/>
      <c r="B150" s="202"/>
      <c r="C150" s="203"/>
      <c r="D150" s="203"/>
      <c r="E150" s="203"/>
      <c r="F150" s="203"/>
      <c r="G150" s="203"/>
      <c r="H150" s="203"/>
      <c r="I150" s="203"/>
      <c r="J150" s="203"/>
      <c r="K150" s="203"/>
      <c r="L150" s="203"/>
    </row>
    <row r="151" spans="1:12" ht="15.75" hidden="1" x14ac:dyDescent="0.3">
      <c r="A151" s="34"/>
      <c r="B151" s="202"/>
      <c r="C151" s="203"/>
      <c r="D151" s="203"/>
      <c r="E151" s="203"/>
      <c r="F151" s="203"/>
      <c r="G151" s="203"/>
      <c r="H151" s="203"/>
      <c r="I151" s="203"/>
      <c r="J151" s="203"/>
      <c r="K151" s="203"/>
      <c r="L151" s="203"/>
    </row>
    <row r="152" spans="1:12" ht="15.75" hidden="1" x14ac:dyDescent="0.3">
      <c r="A152" s="34"/>
      <c r="B152" s="202"/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</row>
    <row r="153" spans="1:12" ht="15.75" hidden="1" x14ac:dyDescent="0.3">
      <c r="A153" s="34"/>
      <c r="B153" s="202"/>
      <c r="C153" s="203"/>
      <c r="D153" s="203"/>
      <c r="E153" s="203"/>
      <c r="F153" s="203"/>
      <c r="G153" s="203"/>
      <c r="H153" s="203"/>
      <c r="I153" s="203"/>
      <c r="J153" s="203"/>
      <c r="K153" s="203"/>
      <c r="L153" s="203"/>
    </row>
    <row r="154" spans="1:12" ht="15.75" hidden="1" x14ac:dyDescent="0.3">
      <c r="A154" s="34"/>
      <c r="B154" s="202"/>
      <c r="C154" s="203"/>
      <c r="D154" s="203"/>
      <c r="E154" s="203"/>
      <c r="F154" s="203"/>
      <c r="G154" s="203"/>
      <c r="H154" s="203"/>
      <c r="I154" s="203"/>
      <c r="J154" s="203"/>
      <c r="K154" s="203"/>
      <c r="L154" s="203"/>
    </row>
    <row r="155" spans="1:12" ht="15.75" hidden="1" x14ac:dyDescent="0.3">
      <c r="A155" s="34"/>
      <c r="B155" s="202"/>
      <c r="C155" s="203"/>
      <c r="D155" s="203"/>
      <c r="E155" s="203"/>
      <c r="F155" s="203"/>
      <c r="G155" s="203"/>
      <c r="H155" s="203"/>
      <c r="I155" s="203"/>
      <c r="J155" s="203"/>
      <c r="K155" s="203"/>
      <c r="L155" s="203"/>
    </row>
    <row r="156" spans="1:12" ht="15.75" hidden="1" x14ac:dyDescent="0.3">
      <c r="A156" s="34"/>
      <c r="B156" s="202"/>
      <c r="C156" s="203"/>
      <c r="D156" s="203"/>
      <c r="E156" s="203"/>
      <c r="F156" s="203"/>
      <c r="G156" s="203"/>
      <c r="H156" s="203"/>
      <c r="I156" s="203"/>
      <c r="J156" s="203"/>
      <c r="K156" s="203"/>
      <c r="L156" s="203"/>
    </row>
    <row r="157" spans="1:12" ht="15.75" hidden="1" x14ac:dyDescent="0.3">
      <c r="A157" s="34"/>
      <c r="B157" s="202"/>
      <c r="C157" s="203"/>
      <c r="D157" s="203"/>
      <c r="E157" s="203"/>
      <c r="F157" s="203"/>
      <c r="G157" s="203"/>
      <c r="H157" s="203"/>
      <c r="I157" s="203"/>
      <c r="J157" s="203"/>
      <c r="K157" s="203"/>
      <c r="L157" s="203"/>
    </row>
    <row r="158" spans="1:12" ht="15.75" hidden="1" x14ac:dyDescent="0.3">
      <c r="A158" s="34"/>
      <c r="B158" s="202"/>
      <c r="C158" s="203"/>
      <c r="D158" s="203"/>
      <c r="E158" s="203"/>
      <c r="F158" s="203"/>
      <c r="G158" s="203"/>
      <c r="H158" s="203"/>
      <c r="I158" s="203"/>
      <c r="J158" s="203"/>
      <c r="K158" s="203"/>
      <c r="L158" s="203"/>
    </row>
    <row r="159" spans="1:12" ht="15.75" hidden="1" x14ac:dyDescent="0.3">
      <c r="A159" s="34"/>
      <c r="B159" s="202"/>
      <c r="C159" s="203"/>
      <c r="D159" s="203"/>
      <c r="E159" s="203"/>
      <c r="F159" s="203"/>
      <c r="G159" s="203"/>
      <c r="H159" s="203"/>
      <c r="I159" s="203"/>
      <c r="J159" s="203"/>
      <c r="K159" s="203"/>
      <c r="L159" s="203"/>
    </row>
    <row r="160" spans="1:12" ht="15.75" x14ac:dyDescent="0.3">
      <c r="A160" s="34"/>
      <c r="B160" s="202"/>
      <c r="C160" s="203"/>
      <c r="D160" s="203"/>
      <c r="E160" s="203"/>
      <c r="F160" s="203"/>
      <c r="G160" s="203"/>
      <c r="H160" s="203"/>
      <c r="I160" s="203"/>
      <c r="J160" s="203"/>
      <c r="K160" s="203"/>
      <c r="L160" s="203"/>
    </row>
    <row r="161" spans="1:12" ht="15.75" x14ac:dyDescent="0.3">
      <c r="A161" s="34"/>
      <c r="B161" s="202"/>
      <c r="C161" s="203"/>
      <c r="D161" s="203"/>
      <c r="E161" s="203"/>
      <c r="F161" s="203"/>
      <c r="G161" s="203"/>
      <c r="H161" s="203"/>
      <c r="I161" s="203"/>
      <c r="J161" s="203"/>
      <c r="K161" s="203"/>
      <c r="L161" s="203"/>
    </row>
    <row r="162" spans="1:12" ht="15.75" x14ac:dyDescent="0.3">
      <c r="A162" s="34"/>
      <c r="B162" s="202"/>
      <c r="C162" s="203"/>
      <c r="D162" s="203"/>
      <c r="E162" s="203"/>
      <c r="F162" s="203"/>
      <c r="G162" s="203"/>
      <c r="H162" s="203"/>
      <c r="I162" s="203"/>
      <c r="J162" s="203"/>
      <c r="K162" s="203"/>
      <c r="L162" s="203"/>
    </row>
    <row r="163" spans="1:12" ht="15.75" x14ac:dyDescent="0.3">
      <c r="A163" s="34"/>
      <c r="B163" s="202"/>
      <c r="C163" s="203"/>
      <c r="D163" s="203"/>
      <c r="E163" s="203"/>
      <c r="F163" s="203"/>
      <c r="G163" s="203"/>
      <c r="H163" s="203"/>
      <c r="I163" s="203"/>
      <c r="J163" s="203"/>
      <c r="K163" s="203"/>
      <c r="L163" s="203"/>
    </row>
    <row r="164" spans="1:12" ht="15.75" x14ac:dyDescent="0.3">
      <c r="A164" s="34"/>
      <c r="B164" s="202"/>
      <c r="C164" s="203"/>
      <c r="D164" s="203"/>
      <c r="E164" s="203"/>
      <c r="F164" s="203"/>
      <c r="G164" s="203"/>
      <c r="H164" s="203"/>
      <c r="I164" s="203"/>
      <c r="J164" s="203"/>
      <c r="K164" s="203"/>
      <c r="L164" s="203"/>
    </row>
    <row r="165" spans="1:12" ht="15.75" thickBot="1" x14ac:dyDescent="0.3">
      <c r="B165" s="48" t="s">
        <v>169</v>
      </c>
      <c r="I165" s="34"/>
      <c r="J165" s="34"/>
    </row>
    <row r="166" spans="1:12" ht="16.5" thickBot="1" x14ac:dyDescent="0.35">
      <c r="A166" s="5" t="s">
        <v>5</v>
      </c>
      <c r="B166" s="6" t="s">
        <v>6</v>
      </c>
      <c r="C166" s="244" t="s">
        <v>57</v>
      </c>
      <c r="D166" s="245"/>
      <c r="I166" s="34"/>
      <c r="J166" s="34"/>
    </row>
    <row r="167" spans="1:12" ht="15.75" x14ac:dyDescent="0.3">
      <c r="A167" s="8"/>
      <c r="B167" s="9"/>
      <c r="C167" s="10" t="s">
        <v>12</v>
      </c>
      <c r="D167" s="10" t="s">
        <v>13</v>
      </c>
      <c r="I167" s="34"/>
      <c r="J167" s="34"/>
    </row>
    <row r="168" spans="1:12" ht="15.75" x14ac:dyDescent="0.3">
      <c r="A168" s="12" t="s">
        <v>143</v>
      </c>
      <c r="B168" s="9" t="s">
        <v>14</v>
      </c>
      <c r="C168" s="13">
        <f>+K17+K63+K105</f>
        <v>4829622.67</v>
      </c>
      <c r="D168" s="13">
        <f>+L17+L63+L105</f>
        <v>4763952.5999999996</v>
      </c>
      <c r="E168" s="49"/>
      <c r="F168" s="50"/>
      <c r="I168" s="34"/>
      <c r="J168" s="34"/>
    </row>
    <row r="169" spans="1:12" ht="15.75" x14ac:dyDescent="0.3">
      <c r="A169" s="51"/>
      <c r="B169" s="9"/>
      <c r="C169" s="51"/>
      <c r="D169" s="52"/>
      <c r="E169" s="53"/>
      <c r="F169" s="53"/>
      <c r="G169" s="49"/>
      <c r="I169" s="34"/>
      <c r="J169" s="34"/>
    </row>
    <row r="170" spans="1:12" ht="15.75" x14ac:dyDescent="0.3">
      <c r="A170" s="51"/>
      <c r="B170" s="9" t="s">
        <v>15</v>
      </c>
      <c r="C170" s="13"/>
      <c r="D170" s="13"/>
      <c r="E170" s="54"/>
      <c r="F170" s="54"/>
      <c r="I170" s="34"/>
      <c r="J170" s="34"/>
    </row>
    <row r="171" spans="1:12" x14ac:dyDescent="0.25">
      <c r="A171" s="20">
        <v>111</v>
      </c>
      <c r="B171" s="21" t="s">
        <v>16</v>
      </c>
      <c r="C171" s="47">
        <f t="shared" ref="C171:D181" si="20">+K20+K66+K108</f>
        <v>77315.63</v>
      </c>
      <c r="D171" s="47">
        <f t="shared" si="20"/>
        <v>0</v>
      </c>
      <c r="E171" s="49"/>
      <c r="F171" s="50"/>
      <c r="I171" s="34"/>
      <c r="J171" s="34"/>
    </row>
    <row r="172" spans="1:12" x14ac:dyDescent="0.25">
      <c r="A172" s="20">
        <v>113</v>
      </c>
      <c r="B172" s="21" t="s">
        <v>17</v>
      </c>
      <c r="C172" s="47">
        <f t="shared" si="20"/>
        <v>21129.16</v>
      </c>
      <c r="D172" s="47">
        <f t="shared" si="20"/>
        <v>8302.09</v>
      </c>
      <c r="E172" s="49"/>
      <c r="F172" s="50"/>
      <c r="I172" s="34"/>
      <c r="J172" s="34"/>
    </row>
    <row r="173" spans="1:12" x14ac:dyDescent="0.25">
      <c r="A173" s="20">
        <v>122</v>
      </c>
      <c r="B173" s="21" t="s">
        <v>18</v>
      </c>
      <c r="C173" s="47">
        <f t="shared" si="20"/>
        <v>0</v>
      </c>
      <c r="D173" s="47">
        <f t="shared" si="20"/>
        <v>0</v>
      </c>
      <c r="E173" s="49"/>
      <c r="F173" s="50"/>
      <c r="I173" s="34"/>
      <c r="J173" s="34"/>
    </row>
    <row r="174" spans="1:12" x14ac:dyDescent="0.25">
      <c r="A174" s="20">
        <v>163</v>
      </c>
      <c r="B174" s="21" t="s">
        <v>19</v>
      </c>
      <c r="C174" s="47">
        <f t="shared" si="20"/>
        <v>0</v>
      </c>
      <c r="D174" s="47">
        <f t="shared" si="20"/>
        <v>0</v>
      </c>
      <c r="E174" s="49"/>
      <c r="F174" s="50"/>
    </row>
    <row r="175" spans="1:12" x14ac:dyDescent="0.25">
      <c r="A175" s="20">
        <v>168</v>
      </c>
      <c r="B175" s="21" t="s">
        <v>164</v>
      </c>
      <c r="C175" s="47">
        <f t="shared" si="20"/>
        <v>0</v>
      </c>
      <c r="D175" s="47">
        <f t="shared" si="20"/>
        <v>0</v>
      </c>
      <c r="E175" s="49"/>
      <c r="F175" s="50"/>
    </row>
    <row r="176" spans="1:12" x14ac:dyDescent="0.25">
      <c r="A176" s="20">
        <v>169</v>
      </c>
      <c r="B176" s="21" t="s">
        <v>165</v>
      </c>
      <c r="C176" s="47">
        <f t="shared" si="20"/>
        <v>7053.34</v>
      </c>
      <c r="D176" s="47">
        <f t="shared" si="20"/>
        <v>0</v>
      </c>
      <c r="E176" s="49"/>
      <c r="F176" s="50"/>
    </row>
    <row r="177" spans="1:6" x14ac:dyDescent="0.25">
      <c r="A177" s="20">
        <v>171</v>
      </c>
      <c r="B177" s="21" t="s">
        <v>166</v>
      </c>
      <c r="C177" s="47">
        <f t="shared" si="20"/>
        <v>7276.66</v>
      </c>
      <c r="D177" s="47">
        <f t="shared" si="20"/>
        <v>0</v>
      </c>
      <c r="E177" s="49"/>
      <c r="F177" s="50"/>
    </row>
    <row r="178" spans="1:6" x14ac:dyDescent="0.25">
      <c r="A178" s="20">
        <v>174</v>
      </c>
      <c r="B178" s="21" t="s">
        <v>20</v>
      </c>
      <c r="C178" s="47">
        <f t="shared" si="20"/>
        <v>14712.66</v>
      </c>
      <c r="D178" s="47">
        <f t="shared" si="20"/>
        <v>0</v>
      </c>
      <c r="E178" s="49"/>
      <c r="F178" s="50"/>
    </row>
    <row r="179" spans="1:6" x14ac:dyDescent="0.25">
      <c r="A179" s="20">
        <v>182</v>
      </c>
      <c r="B179" s="21" t="s">
        <v>21</v>
      </c>
      <c r="C179" s="47">
        <f t="shared" si="20"/>
        <v>635973.66</v>
      </c>
      <c r="D179" s="47">
        <f t="shared" si="20"/>
        <v>0</v>
      </c>
      <c r="E179" s="49"/>
      <c r="F179" s="50"/>
    </row>
    <row r="180" spans="1:6" x14ac:dyDescent="0.25">
      <c r="A180" s="20">
        <v>197</v>
      </c>
      <c r="B180" s="21" t="s">
        <v>22</v>
      </c>
      <c r="C180" s="47">
        <f t="shared" si="20"/>
        <v>84700</v>
      </c>
      <c r="D180" s="47">
        <f t="shared" si="20"/>
        <v>0</v>
      </c>
      <c r="E180" s="49"/>
      <c r="F180" s="50"/>
    </row>
    <row r="181" spans="1:6" x14ac:dyDescent="0.25">
      <c r="A181" s="20">
        <v>199</v>
      </c>
      <c r="B181" s="21" t="s">
        <v>23</v>
      </c>
      <c r="C181" s="47">
        <f t="shared" si="20"/>
        <v>134120</v>
      </c>
      <c r="D181" s="47">
        <f t="shared" si="20"/>
        <v>8200.7999999999993</v>
      </c>
      <c r="E181" s="49"/>
      <c r="F181" s="50"/>
    </row>
    <row r="182" spans="1:6" ht="16.5" thickBot="1" x14ac:dyDescent="0.35">
      <c r="A182" s="20"/>
      <c r="B182" s="23" t="s">
        <v>24</v>
      </c>
      <c r="C182" s="56">
        <f>SUM(C171:C181)</f>
        <v>982281.1100000001</v>
      </c>
      <c r="D182" s="56">
        <f>SUM(D171:D181)</f>
        <v>16502.89</v>
      </c>
      <c r="E182" s="49"/>
    </row>
    <row r="183" spans="1:6" ht="15.75" x14ac:dyDescent="0.3">
      <c r="A183" s="20"/>
      <c r="B183" s="25" t="s">
        <v>25</v>
      </c>
      <c r="C183" s="57"/>
      <c r="D183" s="57"/>
    </row>
    <row r="184" spans="1:6" x14ac:dyDescent="0.25">
      <c r="A184" s="20">
        <v>211</v>
      </c>
      <c r="B184" s="21" t="s">
        <v>26</v>
      </c>
      <c r="C184" s="47">
        <f t="shared" ref="C184:D197" si="21">+K33+K79+K121</f>
        <v>116331.14</v>
      </c>
      <c r="D184" s="47">
        <f t="shared" si="21"/>
        <v>0</v>
      </c>
      <c r="E184" s="49"/>
      <c r="F184" s="50"/>
    </row>
    <row r="185" spans="1:6" x14ac:dyDescent="0.25">
      <c r="A185" s="20">
        <v>232</v>
      </c>
      <c r="B185" s="21" t="s">
        <v>27</v>
      </c>
      <c r="C185" s="47">
        <f t="shared" si="21"/>
        <v>25000</v>
      </c>
      <c r="D185" s="47">
        <f t="shared" si="21"/>
        <v>0</v>
      </c>
      <c r="E185" s="49"/>
      <c r="F185" s="50"/>
    </row>
    <row r="186" spans="1:6" x14ac:dyDescent="0.25">
      <c r="A186" s="20">
        <v>261</v>
      </c>
      <c r="B186" s="21" t="s">
        <v>28</v>
      </c>
      <c r="C186" s="47">
        <f t="shared" si="21"/>
        <v>165776.04</v>
      </c>
      <c r="D186" s="47">
        <f t="shared" si="21"/>
        <v>0</v>
      </c>
      <c r="E186" s="49"/>
      <c r="F186" s="50"/>
    </row>
    <row r="187" spans="1:6" x14ac:dyDescent="0.25">
      <c r="A187" s="20">
        <v>262</v>
      </c>
      <c r="B187" s="21" t="s">
        <v>29</v>
      </c>
      <c r="C187" s="47">
        <f t="shared" si="21"/>
        <v>1333.34</v>
      </c>
      <c r="D187" s="47">
        <f t="shared" si="21"/>
        <v>0</v>
      </c>
      <c r="E187" s="49"/>
      <c r="F187" s="50"/>
    </row>
    <row r="188" spans="1:6" x14ac:dyDescent="0.25">
      <c r="A188" s="20">
        <v>266</v>
      </c>
      <c r="B188" s="21" t="s">
        <v>30</v>
      </c>
      <c r="C188" s="47">
        <f t="shared" si="21"/>
        <v>763878.64</v>
      </c>
      <c r="D188" s="47">
        <f t="shared" si="21"/>
        <v>0</v>
      </c>
      <c r="E188" s="49"/>
      <c r="F188" s="50"/>
    </row>
    <row r="189" spans="1:6" x14ac:dyDescent="0.25">
      <c r="A189" s="20">
        <v>267</v>
      </c>
      <c r="B189" s="21" t="s">
        <v>31</v>
      </c>
      <c r="C189" s="47">
        <f t="shared" si="21"/>
        <v>1500</v>
      </c>
      <c r="D189" s="47">
        <f t="shared" si="21"/>
        <v>0</v>
      </c>
      <c r="E189" s="49"/>
      <c r="F189" s="50"/>
    </row>
    <row r="190" spans="1:6" x14ac:dyDescent="0.25">
      <c r="A190" s="20">
        <v>268</v>
      </c>
      <c r="B190" s="21" t="s">
        <v>32</v>
      </c>
      <c r="C190" s="47">
        <f t="shared" si="21"/>
        <v>23622.58</v>
      </c>
      <c r="D190" s="47">
        <f t="shared" si="21"/>
        <v>0</v>
      </c>
      <c r="E190" s="49"/>
      <c r="F190" s="50"/>
    </row>
    <row r="191" spans="1:6" x14ac:dyDescent="0.25">
      <c r="A191" s="20">
        <v>269</v>
      </c>
      <c r="B191" s="21" t="s">
        <v>33</v>
      </c>
      <c r="C191" s="47">
        <f t="shared" si="21"/>
        <v>1666.66</v>
      </c>
      <c r="D191" s="47">
        <f t="shared" si="21"/>
        <v>0</v>
      </c>
      <c r="E191" s="49"/>
      <c r="F191" s="50"/>
    </row>
    <row r="192" spans="1:6" x14ac:dyDescent="0.25">
      <c r="A192" s="20">
        <v>289</v>
      </c>
      <c r="B192" s="21" t="s">
        <v>34</v>
      </c>
      <c r="C192" s="47">
        <f t="shared" si="21"/>
        <v>1149.76</v>
      </c>
      <c r="D192" s="47">
        <f t="shared" si="21"/>
        <v>0</v>
      </c>
      <c r="E192" s="49"/>
      <c r="F192" s="50"/>
    </row>
    <row r="193" spans="1:7" x14ac:dyDescent="0.25">
      <c r="A193" s="20">
        <v>292</v>
      </c>
      <c r="B193" s="21" t="s">
        <v>35</v>
      </c>
      <c r="C193" s="47">
        <f t="shared" si="21"/>
        <v>14029.86</v>
      </c>
      <c r="D193" s="47">
        <f t="shared" si="21"/>
        <v>0</v>
      </c>
      <c r="E193" s="49"/>
      <c r="F193" s="50"/>
    </row>
    <row r="194" spans="1:7" x14ac:dyDescent="0.25">
      <c r="A194" s="20">
        <v>295</v>
      </c>
      <c r="B194" s="21" t="s">
        <v>36</v>
      </c>
      <c r="C194" s="47">
        <f t="shared" si="21"/>
        <v>3097080.12</v>
      </c>
      <c r="D194" s="47">
        <f t="shared" si="21"/>
        <v>0</v>
      </c>
      <c r="E194" s="49"/>
      <c r="F194" s="50"/>
      <c r="G194" s="58"/>
    </row>
    <row r="195" spans="1:7" x14ac:dyDescent="0.25">
      <c r="A195" s="20">
        <v>297</v>
      </c>
      <c r="B195" s="21" t="s">
        <v>37</v>
      </c>
      <c r="C195" s="47">
        <f t="shared" si="21"/>
        <v>3182.14</v>
      </c>
      <c r="D195" s="47">
        <f t="shared" si="21"/>
        <v>0</v>
      </c>
      <c r="E195" s="49"/>
      <c r="F195" s="50"/>
    </row>
    <row r="196" spans="1:7" x14ac:dyDescent="0.25">
      <c r="A196" s="20">
        <v>298</v>
      </c>
      <c r="B196" s="21" t="s">
        <v>38</v>
      </c>
      <c r="C196" s="47">
        <f t="shared" si="21"/>
        <v>67516.3</v>
      </c>
      <c r="D196" s="47">
        <f t="shared" si="21"/>
        <v>0</v>
      </c>
      <c r="E196" s="49"/>
      <c r="F196" s="50"/>
    </row>
    <row r="197" spans="1:7" x14ac:dyDescent="0.25">
      <c r="A197" s="20">
        <v>299</v>
      </c>
      <c r="B197" s="21" t="s">
        <v>39</v>
      </c>
      <c r="C197" s="47">
        <f t="shared" si="21"/>
        <v>38083.660000000003</v>
      </c>
      <c r="D197" s="47">
        <f t="shared" si="21"/>
        <v>0</v>
      </c>
      <c r="E197" s="49"/>
      <c r="F197" s="50"/>
    </row>
    <row r="198" spans="1:7" ht="15.75" x14ac:dyDescent="0.3">
      <c r="A198" s="20"/>
      <c r="B198" s="40" t="s">
        <v>40</v>
      </c>
      <c r="C198" s="59">
        <f>SUM(C184:C197)</f>
        <v>4320150.24</v>
      </c>
      <c r="D198" s="59">
        <f>SUM(D184:D197)</f>
        <v>0</v>
      </c>
      <c r="E198" s="49"/>
      <c r="F198" s="49"/>
    </row>
    <row r="199" spans="1:7" ht="15.75" x14ac:dyDescent="0.3">
      <c r="A199" s="28"/>
      <c r="B199" s="9" t="s">
        <v>58</v>
      </c>
      <c r="C199" s="13">
        <f>+C198+C182</f>
        <v>5302431.3500000006</v>
      </c>
      <c r="D199" s="13">
        <f>+D198+D182</f>
        <v>16502.89</v>
      </c>
    </row>
    <row r="200" spans="1:7" ht="15.75" hidden="1" x14ac:dyDescent="0.3">
      <c r="A200" s="28"/>
      <c r="B200" s="9" t="s">
        <v>41</v>
      </c>
      <c r="C200" s="13"/>
      <c r="D200" s="13"/>
    </row>
    <row r="201" spans="1:7" hidden="1" x14ac:dyDescent="0.25">
      <c r="A201" s="28"/>
      <c r="B201" s="61" t="s">
        <v>49</v>
      </c>
      <c r="C201" s="47">
        <f>K95+K137</f>
        <v>0</v>
      </c>
      <c r="D201" s="47">
        <f>L95+L137</f>
        <v>0</v>
      </c>
    </row>
    <row r="202" spans="1:7" hidden="1" x14ac:dyDescent="0.25">
      <c r="A202" s="28"/>
      <c r="B202" s="61" t="s">
        <v>42</v>
      </c>
      <c r="C202" s="47">
        <f>+K49+K96+K138</f>
        <v>0</v>
      </c>
      <c r="D202" s="47">
        <f>+L49+L96+L138</f>
        <v>0</v>
      </c>
      <c r="E202" s="49"/>
    </row>
    <row r="203" spans="1:7" hidden="1" x14ac:dyDescent="0.25">
      <c r="A203" s="28"/>
      <c r="B203" s="61" t="s">
        <v>50</v>
      </c>
      <c r="C203" s="47">
        <f>+K97+K139</f>
        <v>0</v>
      </c>
      <c r="D203" s="47">
        <f>L97+L139</f>
        <v>0</v>
      </c>
      <c r="E203" s="49"/>
    </row>
    <row r="204" spans="1:7" hidden="1" x14ac:dyDescent="0.25">
      <c r="A204" s="28"/>
      <c r="B204" s="61" t="s">
        <v>43</v>
      </c>
      <c r="C204" s="47">
        <f>K50+K98+K140</f>
        <v>0</v>
      </c>
      <c r="D204" s="47">
        <f>+L50+L98+L140</f>
        <v>0</v>
      </c>
      <c r="E204" s="49"/>
    </row>
    <row r="205" spans="1:7" ht="15.75" hidden="1" x14ac:dyDescent="0.3">
      <c r="A205" s="28"/>
      <c r="B205" s="40" t="s">
        <v>59</v>
      </c>
      <c r="C205" s="13">
        <f>SUM(C201:C204)</f>
        <v>0</v>
      </c>
      <c r="D205" s="13">
        <f>SUM(D201:D204)</f>
        <v>0</v>
      </c>
    </row>
    <row r="206" spans="1:7" ht="15.75" x14ac:dyDescent="0.3">
      <c r="A206" s="28"/>
      <c r="B206" s="9" t="s">
        <v>60</v>
      </c>
      <c r="C206" s="13">
        <f>+C205+C199+C168</f>
        <v>10132054.02</v>
      </c>
      <c r="D206" s="13">
        <f>+D205+D199+D168</f>
        <v>4780455.4899999993</v>
      </c>
      <c r="E206" s="49"/>
      <c r="F206" s="49"/>
      <c r="G206" s="49"/>
    </row>
    <row r="207" spans="1:7" ht="15.75" x14ac:dyDescent="0.3">
      <c r="A207" s="34"/>
      <c r="B207" s="3"/>
      <c r="C207" s="62"/>
      <c r="D207" s="63"/>
    </row>
    <row r="208" spans="1:7" ht="15.75" x14ac:dyDescent="0.3">
      <c r="A208" s="34"/>
      <c r="B208" s="3"/>
      <c r="C208" s="64"/>
      <c r="D208" s="65"/>
    </row>
    <row r="209" spans="1:12" ht="15.75" x14ac:dyDescent="0.3">
      <c r="A209" s="34"/>
      <c r="B209" s="3"/>
      <c r="C209" s="64"/>
      <c r="D209" s="65"/>
    </row>
    <row r="210" spans="1:12" ht="15.75" x14ac:dyDescent="0.3">
      <c r="B210" s="3"/>
      <c r="C210" s="64"/>
      <c r="D210" s="65"/>
    </row>
    <row r="211" spans="1:12" ht="15.75" x14ac:dyDescent="0.3">
      <c r="B211" s="3"/>
      <c r="C211" s="64"/>
      <c r="D211" s="65"/>
    </row>
    <row r="212" spans="1:12" ht="15.75" x14ac:dyDescent="0.3">
      <c r="B212" s="3"/>
      <c r="C212" s="64"/>
      <c r="D212" s="65"/>
    </row>
    <row r="213" spans="1:12" ht="15.75" x14ac:dyDescent="0.3">
      <c r="B213" s="3"/>
      <c r="C213" s="64"/>
      <c r="D213" s="65"/>
    </row>
    <row r="214" spans="1:12" ht="15.75" x14ac:dyDescent="0.3">
      <c r="B214" s="3"/>
      <c r="C214" s="64"/>
      <c r="D214" s="65"/>
    </row>
    <row r="215" spans="1:12" x14ac:dyDescent="0.25">
      <c r="B215" s="48"/>
      <c r="C215" s="66"/>
      <c r="D215" s="62"/>
    </row>
    <row r="219" spans="1:12" x14ac:dyDescent="0.25">
      <c r="B219" s="67" t="s">
        <v>61</v>
      </c>
      <c r="D219" s="14" t="s">
        <v>62</v>
      </c>
      <c r="E219" s="14"/>
      <c r="F219" s="14"/>
      <c r="G219" s="48" t="s">
        <v>63</v>
      </c>
      <c r="I219" t="s">
        <v>67</v>
      </c>
    </row>
    <row r="220" spans="1:12" x14ac:dyDescent="0.25">
      <c r="D220" s="246" t="s">
        <v>64</v>
      </c>
      <c r="E220" s="246"/>
      <c r="F220" s="246"/>
      <c r="G220" s="48"/>
      <c r="H220" s="48"/>
      <c r="I220" s="48" t="s">
        <v>68</v>
      </c>
      <c r="J220" s="48"/>
      <c r="K220" s="48"/>
      <c r="L220" s="48"/>
    </row>
    <row r="221" spans="1:12" x14ac:dyDescent="0.25">
      <c r="D221" s="246" t="s">
        <v>65</v>
      </c>
      <c r="E221" s="246"/>
      <c r="F221" s="246"/>
      <c r="G221" s="48"/>
      <c r="H221" s="48"/>
      <c r="I221" s="48" t="s">
        <v>170</v>
      </c>
      <c r="J221" s="48"/>
      <c r="K221" s="48"/>
      <c r="L221" s="48"/>
    </row>
    <row r="222" spans="1:12" x14ac:dyDescent="0.25">
      <c r="D222" s="68"/>
      <c r="E222" s="68"/>
      <c r="H222" s="48"/>
      <c r="I222" s="48"/>
      <c r="J222" s="48"/>
    </row>
    <row r="223" spans="1:12" x14ac:dyDescent="0.25">
      <c r="B223" s="67" t="s">
        <v>66</v>
      </c>
      <c r="D223" s="48" t="s">
        <v>187</v>
      </c>
      <c r="H223" s="69"/>
      <c r="I223" s="69"/>
      <c r="J223" s="69"/>
      <c r="K223" s="247"/>
      <c r="L223" s="247"/>
    </row>
  </sheetData>
  <mergeCells count="29">
    <mergeCell ref="C166:D166"/>
    <mergeCell ref="D220:F220"/>
    <mergeCell ref="D221:F221"/>
    <mergeCell ref="K223:L223"/>
    <mergeCell ref="A102:L102"/>
    <mergeCell ref="C103:D103"/>
    <mergeCell ref="E103:F103"/>
    <mergeCell ref="G103:H103"/>
    <mergeCell ref="I103:J103"/>
    <mergeCell ref="K103:L103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23"/>
  <sheetViews>
    <sheetView topLeftCell="A53" workbookViewId="0">
      <selection activeCell="C161" sqref="C161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29" t="s">
        <v>1</v>
      </c>
      <c r="L8" s="230"/>
    </row>
    <row r="10" spans="1:19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"/>
      <c r="N10" s="2"/>
      <c r="O10" s="2"/>
      <c r="P10" s="2"/>
      <c r="Q10" s="2"/>
      <c r="R10" s="2"/>
      <c r="S10" s="2"/>
    </row>
    <row r="11" spans="1:19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"/>
      <c r="N11" s="2"/>
      <c r="O11" s="2"/>
      <c r="P11" s="2"/>
      <c r="Q11" s="2"/>
      <c r="R11" s="2"/>
      <c r="S11" s="2"/>
    </row>
    <row r="12" spans="1:19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"/>
      <c r="N12" s="2"/>
      <c r="O12" s="2"/>
      <c r="P12" s="2"/>
      <c r="Q12" s="2"/>
      <c r="R12" s="2"/>
      <c r="S12" s="2"/>
    </row>
    <row r="13" spans="1:19" x14ac:dyDescent="0.25">
      <c r="A13" s="207"/>
      <c r="B13" s="207"/>
      <c r="C13" s="207"/>
      <c r="D13" s="207"/>
      <c r="E13" s="207"/>
      <c r="F13" s="207"/>
      <c r="G13" s="207"/>
      <c r="H13" s="207"/>
      <c r="I13" s="207"/>
      <c r="J13" s="207"/>
      <c r="K13" s="207"/>
      <c r="L13" s="207"/>
      <c r="M13" s="207"/>
      <c r="N13" s="207"/>
      <c r="O13" s="207"/>
      <c r="P13" s="207"/>
      <c r="Q13" s="207"/>
      <c r="R13" s="207"/>
      <c r="S13" s="207"/>
    </row>
    <row r="14" spans="1:19" ht="16.5" thickBot="1" x14ac:dyDescent="0.3">
      <c r="A14" s="234" t="s">
        <v>163</v>
      </c>
      <c r="B14" s="234"/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4"/>
      <c r="N14" s="4"/>
      <c r="O14" s="4"/>
      <c r="P14" s="4"/>
      <c r="Q14" s="4"/>
      <c r="R14" s="4"/>
      <c r="S14" s="4"/>
    </row>
    <row r="15" spans="1:19" ht="30.75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  <c r="K15" s="244" t="s">
        <v>11</v>
      </c>
      <c r="L15" s="245"/>
      <c r="M15" s="206"/>
      <c r="N15" s="235"/>
      <c r="O15" s="235"/>
      <c r="P15" s="235"/>
      <c r="Q15" s="235"/>
      <c r="R15" s="235"/>
      <c r="S15" s="235"/>
    </row>
    <row r="16" spans="1:19" ht="15.75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  <c r="K16" s="10" t="s">
        <v>12</v>
      </c>
      <c r="L16" s="10" t="s">
        <v>13</v>
      </c>
      <c r="M16" s="11"/>
      <c r="N16" s="206"/>
      <c r="O16" s="11"/>
      <c r="P16" s="206"/>
      <c r="Q16" s="11"/>
      <c r="R16" s="206"/>
      <c r="S16" s="11"/>
    </row>
    <row r="17" spans="1:19" ht="15.75" x14ac:dyDescent="0.3">
      <c r="A17" s="12" t="s">
        <v>143</v>
      </c>
      <c r="B17" s="9" t="s">
        <v>14</v>
      </c>
      <c r="C17" s="59">
        <v>2414811.33</v>
      </c>
      <c r="D17" s="13">
        <v>2367268.7000000002</v>
      </c>
      <c r="E17" s="59">
        <v>2414811.34</v>
      </c>
      <c r="F17" s="13">
        <v>2396683.9</v>
      </c>
      <c r="G17" s="59">
        <v>2414811.34</v>
      </c>
      <c r="H17" s="13">
        <v>2410583.5299999998</v>
      </c>
      <c r="I17" s="13"/>
      <c r="J17" s="13"/>
      <c r="K17" s="13">
        <f>+C17+E17+G17+I17</f>
        <v>7244434.0099999998</v>
      </c>
      <c r="L17" s="13">
        <f>+D17+F17+H17+J17</f>
        <v>7174536.129999999</v>
      </c>
      <c r="M17" s="14"/>
      <c r="N17" s="14"/>
      <c r="O17" s="14"/>
      <c r="P17" s="14"/>
      <c r="Q17" s="14"/>
      <c r="R17" s="14"/>
      <c r="S17" s="14"/>
    </row>
    <row r="18" spans="1:19" ht="15.75" x14ac:dyDescent="0.3">
      <c r="A18" s="15"/>
      <c r="B18" s="16"/>
      <c r="C18" s="17"/>
      <c r="D18" s="15"/>
      <c r="E18" s="18"/>
      <c r="F18" s="18"/>
      <c r="G18" s="15"/>
      <c r="H18" s="18"/>
      <c r="I18" s="15"/>
      <c r="J18" s="18"/>
      <c r="K18" s="17"/>
      <c r="L18" s="17"/>
      <c r="M18" s="14"/>
      <c r="N18" s="14"/>
      <c r="O18" s="14"/>
      <c r="P18" s="14"/>
      <c r="Q18" s="14"/>
      <c r="R18" s="14"/>
      <c r="S18" s="14"/>
    </row>
    <row r="19" spans="1:19" ht="15.75" x14ac:dyDescent="0.3">
      <c r="A19" s="15"/>
      <c r="B19" s="16" t="s">
        <v>15</v>
      </c>
      <c r="C19" s="19">
        <f t="shared" ref="C19:H19" si="0">+C31+C47</f>
        <v>2612557.8600000003</v>
      </c>
      <c r="D19" s="19">
        <f t="shared" si="0"/>
        <v>0</v>
      </c>
      <c r="E19" s="19">
        <f t="shared" si="0"/>
        <v>2689873.49</v>
      </c>
      <c r="F19" s="19">
        <f t="shared" si="0"/>
        <v>16502.89</v>
      </c>
      <c r="G19" s="19">
        <f t="shared" si="0"/>
        <v>2771983.25</v>
      </c>
      <c r="H19" s="19">
        <f t="shared" si="0"/>
        <v>132643.56999999998</v>
      </c>
      <c r="I19" s="19">
        <f>+I31+I47</f>
        <v>0</v>
      </c>
      <c r="J19" s="19">
        <f>+J31+J47</f>
        <v>0</v>
      </c>
      <c r="K19" s="19">
        <f>+C19+E19+G19+I19</f>
        <v>8074414.6000000006</v>
      </c>
      <c r="L19" s="19">
        <f>+D19+F19+H19+J19</f>
        <v>149146.45999999996</v>
      </c>
      <c r="M19" s="14"/>
      <c r="N19" s="14"/>
      <c r="O19" s="14"/>
      <c r="P19" s="14"/>
      <c r="Q19" s="14"/>
      <c r="R19" s="14"/>
      <c r="S19" s="14"/>
    </row>
    <row r="20" spans="1:19" x14ac:dyDescent="0.25">
      <c r="A20" s="20">
        <v>111</v>
      </c>
      <c r="B20" s="21" t="s">
        <v>16</v>
      </c>
      <c r="C20" s="22">
        <v>0</v>
      </c>
      <c r="D20" s="22">
        <v>0</v>
      </c>
      <c r="E20" s="22">
        <v>77315.63</v>
      </c>
      <c r="F20" s="22">
        <v>0</v>
      </c>
      <c r="G20" s="22">
        <v>77315.63</v>
      </c>
      <c r="H20" s="22">
        <v>70182.48</v>
      </c>
      <c r="I20" s="22"/>
      <c r="J20" s="22"/>
      <c r="K20" s="22">
        <f>+C20+E20+G20+I20</f>
        <v>154631.26</v>
      </c>
      <c r="L20" s="22">
        <f>+D20+F20+H20+J20</f>
        <v>70182.48</v>
      </c>
      <c r="M20" s="14"/>
      <c r="N20" s="14"/>
      <c r="O20" s="14"/>
      <c r="P20" s="14"/>
      <c r="Q20" s="14"/>
      <c r="R20" s="14"/>
      <c r="S20" s="14"/>
    </row>
    <row r="21" spans="1:19" x14ac:dyDescent="0.25">
      <c r="A21" s="20">
        <v>113</v>
      </c>
      <c r="B21" s="21" t="s">
        <v>17</v>
      </c>
      <c r="C21" s="22">
        <v>10564.58</v>
      </c>
      <c r="D21" s="22">
        <v>0</v>
      </c>
      <c r="E21" s="22">
        <v>10564.58</v>
      </c>
      <c r="F21" s="22">
        <v>8302.09</v>
      </c>
      <c r="G21" s="22">
        <v>10564.58</v>
      </c>
      <c r="H21" s="22">
        <v>11306.4</v>
      </c>
      <c r="I21" s="22"/>
      <c r="J21" s="22"/>
      <c r="K21" s="22">
        <f t="shared" ref="K21:L30" si="1">+C21+E21+G21+I21</f>
        <v>31693.739999999998</v>
      </c>
      <c r="L21" s="22">
        <f t="shared" si="1"/>
        <v>19608.489999999998</v>
      </c>
      <c r="M21" s="14"/>
      <c r="N21" s="14"/>
      <c r="O21" s="14"/>
      <c r="P21" s="14"/>
      <c r="Q21" s="14"/>
      <c r="R21" s="14"/>
      <c r="S21" s="14"/>
    </row>
    <row r="22" spans="1:19" x14ac:dyDescent="0.25">
      <c r="A22" s="20">
        <v>122</v>
      </c>
      <c r="B22" s="21" t="s">
        <v>18</v>
      </c>
      <c r="C22" s="22">
        <v>0</v>
      </c>
      <c r="D22" s="22">
        <v>0</v>
      </c>
      <c r="E22" s="22">
        <v>0</v>
      </c>
      <c r="F22" s="22">
        <v>0</v>
      </c>
      <c r="G22" s="22">
        <v>6085.56</v>
      </c>
      <c r="H22" s="22">
        <v>0</v>
      </c>
      <c r="I22" s="22"/>
      <c r="J22" s="22"/>
      <c r="K22" s="22">
        <f t="shared" si="1"/>
        <v>6085.56</v>
      </c>
      <c r="L22" s="22">
        <f t="shared" si="1"/>
        <v>0</v>
      </c>
      <c r="M22" s="14"/>
      <c r="N22" s="14"/>
      <c r="O22" s="14"/>
      <c r="P22" s="14"/>
      <c r="Q22" s="14"/>
      <c r="R22" s="14"/>
      <c r="S22" s="14"/>
    </row>
    <row r="23" spans="1:19" x14ac:dyDescent="0.25">
      <c r="A23" s="20">
        <v>163</v>
      </c>
      <c r="B23" s="21" t="s">
        <v>19</v>
      </c>
      <c r="C23" s="22">
        <v>0</v>
      </c>
      <c r="D23" s="22">
        <v>0</v>
      </c>
      <c r="E23" s="22">
        <v>0</v>
      </c>
      <c r="F23" s="22">
        <v>0</v>
      </c>
      <c r="G23" s="22">
        <v>75924.2</v>
      </c>
      <c r="H23" s="22">
        <v>0</v>
      </c>
      <c r="I23" s="22"/>
      <c r="J23" s="22"/>
      <c r="K23" s="22">
        <f t="shared" si="1"/>
        <v>75924.2</v>
      </c>
      <c r="L23" s="22">
        <f t="shared" si="1"/>
        <v>0</v>
      </c>
      <c r="M23" s="14"/>
      <c r="N23" s="14"/>
      <c r="O23" s="14"/>
      <c r="P23" s="14"/>
      <c r="Q23" s="14"/>
      <c r="R23" s="14"/>
      <c r="S23" s="14"/>
    </row>
    <row r="24" spans="1:19" x14ac:dyDescent="0.25">
      <c r="A24" s="20">
        <v>168</v>
      </c>
      <c r="B24" s="21" t="s">
        <v>164</v>
      </c>
      <c r="C24" s="22">
        <v>0</v>
      </c>
      <c r="D24" s="22">
        <v>0</v>
      </c>
      <c r="E24" s="22">
        <v>0</v>
      </c>
      <c r="F24" s="22">
        <v>0</v>
      </c>
      <c r="G24" s="22">
        <v>100</v>
      </c>
      <c r="H24" s="22">
        <v>0</v>
      </c>
      <c r="I24" s="46"/>
      <c r="J24" s="22"/>
      <c r="K24" s="22">
        <f>+C24+E24+G24+I24</f>
        <v>100</v>
      </c>
      <c r="L24" s="22">
        <f>+D24+F24+H24+J24</f>
        <v>0</v>
      </c>
      <c r="M24" s="14"/>
      <c r="N24" s="14"/>
      <c r="O24" s="14"/>
      <c r="P24" s="14"/>
      <c r="Q24" s="14"/>
      <c r="R24" s="14"/>
      <c r="S24" s="14"/>
    </row>
    <row r="25" spans="1:19" x14ac:dyDescent="0.25">
      <c r="A25" s="20">
        <v>169</v>
      </c>
      <c r="B25" s="21" t="s">
        <v>165</v>
      </c>
      <c r="C25" s="22">
        <v>3526.67</v>
      </c>
      <c r="D25" s="22">
        <v>0</v>
      </c>
      <c r="E25" s="22">
        <v>3526.67</v>
      </c>
      <c r="F25" s="22">
        <v>0</v>
      </c>
      <c r="G25" s="22">
        <v>3526.67</v>
      </c>
      <c r="H25" s="22">
        <v>0</v>
      </c>
      <c r="I25" s="22"/>
      <c r="J25" s="22"/>
      <c r="K25" s="22">
        <f t="shared" si="1"/>
        <v>10580.01</v>
      </c>
      <c r="L25" s="22">
        <f t="shared" si="1"/>
        <v>0</v>
      </c>
      <c r="M25" s="14"/>
      <c r="N25" s="14"/>
      <c r="O25" s="14"/>
      <c r="P25" s="14"/>
      <c r="Q25" s="14"/>
      <c r="R25" s="14"/>
      <c r="S25" s="14"/>
    </row>
    <row r="26" spans="1:19" x14ac:dyDescent="0.25">
      <c r="A26" s="20">
        <v>171</v>
      </c>
      <c r="B26" s="21" t="s">
        <v>166</v>
      </c>
      <c r="C26" s="22">
        <v>3638.33</v>
      </c>
      <c r="D26" s="22">
        <v>0</v>
      </c>
      <c r="E26" s="22">
        <v>3638.33</v>
      </c>
      <c r="F26" s="22">
        <v>0</v>
      </c>
      <c r="G26" s="22">
        <v>3638.33</v>
      </c>
      <c r="H26" s="22">
        <v>0</v>
      </c>
      <c r="I26" s="22"/>
      <c r="J26" s="22"/>
      <c r="K26" s="22">
        <f t="shared" si="1"/>
        <v>10914.99</v>
      </c>
      <c r="L26" s="22">
        <f t="shared" si="1"/>
        <v>0</v>
      </c>
      <c r="M26" s="14"/>
      <c r="N26" s="14"/>
      <c r="O26" s="14"/>
      <c r="P26" s="14"/>
      <c r="Q26" s="14"/>
      <c r="R26" s="14"/>
      <c r="S26" s="14"/>
    </row>
    <row r="27" spans="1:19" x14ac:dyDescent="0.25">
      <c r="A27" s="20">
        <v>174</v>
      </c>
      <c r="B27" s="21" t="s">
        <v>20</v>
      </c>
      <c r="C27" s="22">
        <v>7356.33</v>
      </c>
      <c r="D27" s="22">
        <v>0</v>
      </c>
      <c r="E27" s="22">
        <v>7356.33</v>
      </c>
      <c r="F27" s="22">
        <v>0</v>
      </c>
      <c r="G27" s="22">
        <v>7356.33</v>
      </c>
      <c r="H27" s="22">
        <v>0</v>
      </c>
      <c r="I27" s="22"/>
      <c r="J27" s="22"/>
      <c r="K27" s="22">
        <f t="shared" si="1"/>
        <v>22068.989999999998</v>
      </c>
      <c r="L27" s="22">
        <f t="shared" si="1"/>
        <v>0</v>
      </c>
      <c r="M27" s="14"/>
      <c r="N27" s="14"/>
      <c r="O27" s="14"/>
      <c r="P27" s="14"/>
      <c r="Q27" s="14"/>
      <c r="R27" s="14"/>
      <c r="S27" s="14"/>
    </row>
    <row r="28" spans="1:19" x14ac:dyDescent="0.25">
      <c r="A28" s="20">
        <v>182</v>
      </c>
      <c r="B28" s="21" t="s">
        <v>21</v>
      </c>
      <c r="C28" s="22">
        <v>317986.83</v>
      </c>
      <c r="D28" s="22">
        <v>0</v>
      </c>
      <c r="E28" s="22">
        <v>317986.83</v>
      </c>
      <c r="F28" s="22">
        <v>0</v>
      </c>
      <c r="G28" s="22">
        <v>317986.83</v>
      </c>
      <c r="H28" s="22">
        <v>32843.760000000002</v>
      </c>
      <c r="I28" s="22"/>
      <c r="J28" s="22"/>
      <c r="K28" s="22">
        <f t="shared" si="1"/>
        <v>953960.49</v>
      </c>
      <c r="L28" s="22">
        <f t="shared" si="1"/>
        <v>32843.760000000002</v>
      </c>
      <c r="M28" s="14"/>
      <c r="N28" s="14"/>
      <c r="O28" s="14"/>
      <c r="P28" s="14"/>
      <c r="Q28" s="14"/>
      <c r="R28" s="14"/>
      <c r="S28" s="14"/>
    </row>
    <row r="29" spans="1:19" x14ac:dyDescent="0.25">
      <c r="A29" s="20">
        <v>197</v>
      </c>
      <c r="B29" s="21" t="s">
        <v>22</v>
      </c>
      <c r="C29" s="22">
        <v>42350</v>
      </c>
      <c r="D29" s="22">
        <v>0</v>
      </c>
      <c r="E29" s="22">
        <v>42350</v>
      </c>
      <c r="F29" s="22">
        <v>0</v>
      </c>
      <c r="G29" s="22">
        <v>42350</v>
      </c>
      <c r="H29" s="22">
        <v>0</v>
      </c>
      <c r="I29" s="22"/>
      <c r="J29" s="22"/>
      <c r="K29" s="22">
        <f t="shared" si="1"/>
        <v>127050</v>
      </c>
      <c r="L29" s="22">
        <f t="shared" si="1"/>
        <v>0</v>
      </c>
      <c r="M29" s="14"/>
      <c r="N29" s="14"/>
      <c r="O29" s="14"/>
      <c r="P29" s="14"/>
      <c r="Q29" s="14"/>
      <c r="R29" s="14"/>
      <c r="S29" s="14"/>
    </row>
    <row r="30" spans="1:19" ht="15.75" thickBot="1" x14ac:dyDescent="0.3">
      <c r="A30" s="189">
        <v>199</v>
      </c>
      <c r="B30" s="190" t="s">
        <v>23</v>
      </c>
      <c r="C30" s="22">
        <v>67060</v>
      </c>
      <c r="D30" s="191">
        <v>0</v>
      </c>
      <c r="E30" s="22">
        <v>67060</v>
      </c>
      <c r="F30" s="191">
        <v>8200.7999999999993</v>
      </c>
      <c r="G30" s="22">
        <v>67060</v>
      </c>
      <c r="H30" s="191">
        <v>4100</v>
      </c>
      <c r="I30" s="191"/>
      <c r="J30" s="191"/>
      <c r="K30" s="191">
        <f t="shared" si="1"/>
        <v>201180</v>
      </c>
      <c r="L30" s="191">
        <f t="shared" si="1"/>
        <v>12300.8</v>
      </c>
      <c r="M30" s="14"/>
      <c r="N30" s="14"/>
      <c r="O30" s="14"/>
      <c r="P30" s="14"/>
      <c r="Q30" s="14"/>
      <c r="R30" s="14"/>
      <c r="S30" s="14"/>
    </row>
    <row r="31" spans="1:19" ht="16.5" thickBot="1" x14ac:dyDescent="0.35">
      <c r="A31" s="192"/>
      <c r="B31" s="193" t="s">
        <v>24</v>
      </c>
      <c r="C31" s="194">
        <f t="shared" ref="C31:L31" si="2">SUM(C20:C30)</f>
        <v>452482.74</v>
      </c>
      <c r="D31" s="194">
        <f t="shared" si="2"/>
        <v>0</v>
      </c>
      <c r="E31" s="194">
        <f t="shared" si="2"/>
        <v>529798.37</v>
      </c>
      <c r="F31" s="194">
        <f t="shared" si="2"/>
        <v>16502.89</v>
      </c>
      <c r="G31" s="194">
        <f t="shared" si="2"/>
        <v>611908.13</v>
      </c>
      <c r="H31" s="194">
        <f t="shared" si="2"/>
        <v>118432.63999999998</v>
      </c>
      <c r="I31" s="194">
        <f t="shared" si="2"/>
        <v>0</v>
      </c>
      <c r="J31" s="194">
        <f t="shared" si="2"/>
        <v>0</v>
      </c>
      <c r="K31" s="194">
        <f t="shared" si="2"/>
        <v>1594189.24</v>
      </c>
      <c r="L31" s="195">
        <f t="shared" si="2"/>
        <v>134935.53</v>
      </c>
      <c r="M31" s="14"/>
      <c r="N31" s="14"/>
      <c r="O31" s="14"/>
      <c r="P31" s="14"/>
      <c r="Q31" s="14"/>
      <c r="R31" s="14"/>
      <c r="S31" s="14"/>
    </row>
    <row r="32" spans="1:19" ht="15.75" x14ac:dyDescent="0.3">
      <c r="A32" s="196"/>
      <c r="B32" s="25" t="s">
        <v>25</v>
      </c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14"/>
      <c r="N32" s="14"/>
      <c r="O32" s="14"/>
      <c r="P32" s="14"/>
      <c r="Q32" s="14"/>
      <c r="R32" s="14"/>
      <c r="S32" s="14"/>
    </row>
    <row r="33" spans="1:19" x14ac:dyDescent="0.25">
      <c r="A33" s="20">
        <v>211</v>
      </c>
      <c r="B33" s="21" t="s">
        <v>26</v>
      </c>
      <c r="C33" s="22">
        <v>58165.57</v>
      </c>
      <c r="D33" s="22">
        <v>0</v>
      </c>
      <c r="E33" s="22">
        <v>58165.57</v>
      </c>
      <c r="F33" s="22">
        <v>0</v>
      </c>
      <c r="G33" s="22">
        <v>58165.57</v>
      </c>
      <c r="H33" s="22">
        <v>13077</v>
      </c>
      <c r="I33" s="22"/>
      <c r="J33" s="22"/>
      <c r="K33" s="22">
        <f t="shared" ref="K33:L46" si="3">+C33+E33+G33+I33</f>
        <v>174496.71</v>
      </c>
      <c r="L33" s="22">
        <f>+D33+F33+H33+J33</f>
        <v>13077</v>
      </c>
      <c r="M33" s="14"/>
      <c r="N33" s="14"/>
      <c r="O33" s="14"/>
      <c r="P33" s="14"/>
      <c r="Q33" s="14"/>
      <c r="R33" s="14"/>
      <c r="S33" s="14"/>
    </row>
    <row r="34" spans="1:19" x14ac:dyDescent="0.25">
      <c r="A34" s="20">
        <v>232</v>
      </c>
      <c r="B34" s="21" t="s">
        <v>27</v>
      </c>
      <c r="C34" s="22">
        <v>12500</v>
      </c>
      <c r="D34" s="22">
        <v>0</v>
      </c>
      <c r="E34" s="22">
        <v>12500</v>
      </c>
      <c r="F34" s="22">
        <v>0</v>
      </c>
      <c r="G34" s="22">
        <v>12500</v>
      </c>
      <c r="H34" s="22">
        <v>0</v>
      </c>
      <c r="I34" s="22"/>
      <c r="J34" s="22"/>
      <c r="K34" s="22">
        <f t="shared" si="3"/>
        <v>37500</v>
      </c>
      <c r="L34" s="22">
        <f t="shared" si="3"/>
        <v>0</v>
      </c>
      <c r="M34" s="14"/>
      <c r="N34" s="14"/>
      <c r="O34" s="14"/>
      <c r="P34" s="14"/>
      <c r="Q34" s="14"/>
      <c r="R34" s="14"/>
      <c r="S34" s="14"/>
    </row>
    <row r="35" spans="1:19" x14ac:dyDescent="0.25">
      <c r="A35" s="20">
        <v>261</v>
      </c>
      <c r="B35" s="21" t="s">
        <v>28</v>
      </c>
      <c r="C35" s="22">
        <v>82888.02</v>
      </c>
      <c r="D35" s="22">
        <v>0</v>
      </c>
      <c r="E35" s="22">
        <v>82888.02</v>
      </c>
      <c r="F35" s="22">
        <v>0</v>
      </c>
      <c r="G35" s="22">
        <v>82888.02</v>
      </c>
      <c r="H35" s="22">
        <v>0</v>
      </c>
      <c r="I35" s="22"/>
      <c r="J35" s="22"/>
      <c r="K35" s="22">
        <f t="shared" si="3"/>
        <v>248664.06</v>
      </c>
      <c r="L35" s="22">
        <f t="shared" si="3"/>
        <v>0</v>
      </c>
      <c r="M35" s="14"/>
      <c r="N35" s="14"/>
      <c r="O35" s="14"/>
      <c r="P35" s="14"/>
      <c r="Q35" s="14"/>
      <c r="R35" s="14"/>
      <c r="S35" s="14"/>
    </row>
    <row r="36" spans="1:19" x14ac:dyDescent="0.25">
      <c r="A36" s="20">
        <v>262</v>
      </c>
      <c r="B36" s="21" t="s">
        <v>29</v>
      </c>
      <c r="C36" s="22">
        <v>666.67</v>
      </c>
      <c r="D36" s="22">
        <v>0</v>
      </c>
      <c r="E36" s="22">
        <v>666.67</v>
      </c>
      <c r="F36" s="22">
        <v>0</v>
      </c>
      <c r="G36" s="22">
        <v>666.67</v>
      </c>
      <c r="H36" s="22">
        <v>0</v>
      </c>
      <c r="I36" s="22"/>
      <c r="J36" s="22"/>
      <c r="K36" s="22">
        <f t="shared" si="3"/>
        <v>2000.0099999999998</v>
      </c>
      <c r="L36" s="22">
        <f t="shared" si="3"/>
        <v>0</v>
      </c>
      <c r="M36" s="14"/>
      <c r="N36" s="14"/>
      <c r="O36" s="14"/>
      <c r="P36" s="14"/>
      <c r="Q36" s="14"/>
      <c r="R36" s="14"/>
      <c r="S36" s="14"/>
    </row>
    <row r="37" spans="1:19" x14ac:dyDescent="0.25">
      <c r="A37" s="20">
        <v>266</v>
      </c>
      <c r="B37" s="21" t="s">
        <v>30</v>
      </c>
      <c r="C37" s="22">
        <v>381939.32</v>
      </c>
      <c r="D37" s="22">
        <v>0</v>
      </c>
      <c r="E37" s="22">
        <v>381939.32</v>
      </c>
      <c r="F37" s="22">
        <v>0</v>
      </c>
      <c r="G37" s="22">
        <v>381939.32</v>
      </c>
      <c r="H37" s="22">
        <v>133.93</v>
      </c>
      <c r="I37" s="22"/>
      <c r="J37" s="22"/>
      <c r="K37" s="22">
        <f t="shared" si="3"/>
        <v>1145817.96</v>
      </c>
      <c r="L37" s="22">
        <f t="shared" si="3"/>
        <v>133.93</v>
      </c>
      <c r="M37" s="14"/>
      <c r="N37" s="14"/>
      <c r="O37" s="14"/>
      <c r="P37" s="14"/>
      <c r="Q37" s="14"/>
      <c r="R37" s="14"/>
      <c r="S37" s="14"/>
    </row>
    <row r="38" spans="1:19" x14ac:dyDescent="0.25">
      <c r="A38" s="20">
        <v>267</v>
      </c>
      <c r="B38" s="21" t="s">
        <v>31</v>
      </c>
      <c r="C38" s="22">
        <v>750</v>
      </c>
      <c r="D38" s="22">
        <v>0</v>
      </c>
      <c r="E38" s="22">
        <v>750</v>
      </c>
      <c r="F38" s="22">
        <v>0</v>
      </c>
      <c r="G38" s="22">
        <v>750</v>
      </c>
      <c r="H38" s="22">
        <v>0</v>
      </c>
      <c r="I38" s="22"/>
      <c r="J38" s="22"/>
      <c r="K38" s="22">
        <f t="shared" si="3"/>
        <v>2250</v>
      </c>
      <c r="L38" s="22">
        <f t="shared" si="3"/>
        <v>0</v>
      </c>
      <c r="M38" s="14"/>
      <c r="N38" s="14"/>
      <c r="O38" s="14"/>
      <c r="P38" s="14"/>
      <c r="Q38" s="14"/>
      <c r="R38" s="14"/>
      <c r="S38" s="14"/>
    </row>
    <row r="39" spans="1:19" x14ac:dyDescent="0.25">
      <c r="A39" s="20">
        <v>268</v>
      </c>
      <c r="B39" s="21" t="s">
        <v>32</v>
      </c>
      <c r="C39" s="22">
        <v>11811.29</v>
      </c>
      <c r="D39" s="22">
        <v>0</v>
      </c>
      <c r="E39" s="22">
        <v>11811.29</v>
      </c>
      <c r="F39" s="22">
        <v>0</v>
      </c>
      <c r="G39" s="22">
        <v>11811.29</v>
      </c>
      <c r="H39" s="22">
        <v>0</v>
      </c>
      <c r="I39" s="22"/>
      <c r="J39" s="22"/>
      <c r="K39" s="22">
        <f t="shared" si="3"/>
        <v>35433.870000000003</v>
      </c>
      <c r="L39" s="22">
        <f t="shared" si="3"/>
        <v>0</v>
      </c>
      <c r="M39" s="14"/>
      <c r="N39" s="14"/>
      <c r="O39" s="14"/>
      <c r="P39" s="14"/>
      <c r="Q39" s="14"/>
      <c r="R39" s="14"/>
      <c r="S39" s="14"/>
    </row>
    <row r="40" spans="1:19" x14ac:dyDescent="0.25">
      <c r="A40" s="20">
        <v>269</v>
      </c>
      <c r="B40" s="21" t="s">
        <v>33</v>
      </c>
      <c r="C40" s="22">
        <v>833.33</v>
      </c>
      <c r="D40" s="22">
        <v>0</v>
      </c>
      <c r="E40" s="22">
        <v>833.33</v>
      </c>
      <c r="F40" s="22">
        <v>0</v>
      </c>
      <c r="G40" s="22">
        <v>833.33</v>
      </c>
      <c r="H40" s="22">
        <v>0</v>
      </c>
      <c r="I40" s="22"/>
      <c r="J40" s="22"/>
      <c r="K40" s="22">
        <f t="shared" si="3"/>
        <v>2499.9900000000002</v>
      </c>
      <c r="L40" s="22">
        <f t="shared" si="3"/>
        <v>0</v>
      </c>
      <c r="M40" s="14"/>
      <c r="N40" s="14"/>
      <c r="O40" s="14"/>
      <c r="P40" s="14"/>
      <c r="Q40" s="14"/>
      <c r="R40" s="14"/>
      <c r="S40" s="14"/>
    </row>
    <row r="41" spans="1:19" x14ac:dyDescent="0.25">
      <c r="A41" s="20">
        <v>289</v>
      </c>
      <c r="B41" s="21" t="s">
        <v>34</v>
      </c>
      <c r="C41" s="22">
        <v>574.88</v>
      </c>
      <c r="D41" s="22">
        <v>0</v>
      </c>
      <c r="E41" s="22">
        <v>574.88</v>
      </c>
      <c r="F41" s="22">
        <v>0</v>
      </c>
      <c r="G41" s="22">
        <v>574.88</v>
      </c>
      <c r="H41" s="22">
        <v>0</v>
      </c>
      <c r="I41" s="22"/>
      <c r="J41" s="22"/>
      <c r="K41" s="22">
        <f t="shared" si="3"/>
        <v>1724.6399999999999</v>
      </c>
      <c r="L41" s="22">
        <f t="shared" si="3"/>
        <v>0</v>
      </c>
      <c r="M41" s="14"/>
      <c r="N41" s="14"/>
      <c r="O41" s="14"/>
      <c r="P41" s="14"/>
      <c r="Q41" s="14"/>
      <c r="R41" s="14"/>
      <c r="S41" s="14"/>
    </row>
    <row r="42" spans="1:19" x14ac:dyDescent="0.25">
      <c r="A42" s="20">
        <v>292</v>
      </c>
      <c r="B42" s="21" t="s">
        <v>35</v>
      </c>
      <c r="C42" s="22">
        <v>7014.93</v>
      </c>
      <c r="D42" s="22">
        <v>0</v>
      </c>
      <c r="E42" s="22">
        <v>7014.93</v>
      </c>
      <c r="F42" s="22">
        <v>0</v>
      </c>
      <c r="G42" s="22">
        <v>7014.93</v>
      </c>
      <c r="H42" s="22">
        <v>0</v>
      </c>
      <c r="I42" s="22"/>
      <c r="J42" s="22"/>
      <c r="K42" s="22">
        <f t="shared" si="3"/>
        <v>21044.79</v>
      </c>
      <c r="L42" s="22">
        <f t="shared" si="3"/>
        <v>0</v>
      </c>
      <c r="M42" s="14"/>
      <c r="N42" s="14"/>
      <c r="O42" s="14"/>
      <c r="P42" s="14"/>
      <c r="Q42" s="14"/>
      <c r="R42" s="14"/>
      <c r="S42" s="14"/>
    </row>
    <row r="43" spans="1:19" x14ac:dyDescent="0.25">
      <c r="A43" s="20">
        <v>295</v>
      </c>
      <c r="B43" s="21" t="s">
        <v>36</v>
      </c>
      <c r="C43" s="22">
        <v>1548540.06</v>
      </c>
      <c r="D43" s="22">
        <v>0</v>
      </c>
      <c r="E43" s="22">
        <v>1548540.06</v>
      </c>
      <c r="F43" s="22">
        <v>0</v>
      </c>
      <c r="G43" s="22">
        <v>1548540.06</v>
      </c>
      <c r="H43" s="22">
        <v>0</v>
      </c>
      <c r="I43" s="22"/>
      <c r="J43" s="22"/>
      <c r="K43" s="22">
        <f t="shared" si="3"/>
        <v>4645620.18</v>
      </c>
      <c r="L43" s="22">
        <f t="shared" si="3"/>
        <v>0</v>
      </c>
      <c r="M43" s="14"/>
      <c r="N43" s="14"/>
      <c r="O43" s="14"/>
      <c r="P43" s="14"/>
      <c r="Q43" s="14"/>
      <c r="R43" s="14"/>
      <c r="S43" s="14"/>
    </row>
    <row r="44" spans="1:19" x14ac:dyDescent="0.25">
      <c r="A44" s="20">
        <v>297</v>
      </c>
      <c r="B44" s="21" t="s">
        <v>37</v>
      </c>
      <c r="C44" s="22">
        <v>1591.07</v>
      </c>
      <c r="D44" s="22">
        <v>0</v>
      </c>
      <c r="E44" s="22">
        <v>1591.07</v>
      </c>
      <c r="F44" s="22">
        <v>0</v>
      </c>
      <c r="G44" s="22">
        <v>1591.07</v>
      </c>
      <c r="H44" s="22">
        <v>0</v>
      </c>
      <c r="I44" s="22"/>
      <c r="J44" s="22"/>
      <c r="K44" s="22">
        <f t="shared" si="3"/>
        <v>4773.21</v>
      </c>
      <c r="L44" s="22">
        <f t="shared" si="3"/>
        <v>0</v>
      </c>
      <c r="M44" s="14"/>
      <c r="N44" s="14"/>
      <c r="O44" s="14"/>
      <c r="P44" s="14"/>
      <c r="Q44" s="14"/>
      <c r="R44" s="14"/>
      <c r="S44" s="14"/>
    </row>
    <row r="45" spans="1:19" x14ac:dyDescent="0.25">
      <c r="A45" s="20">
        <v>298</v>
      </c>
      <c r="B45" s="21" t="s">
        <v>38</v>
      </c>
      <c r="C45" s="22">
        <v>33758.15</v>
      </c>
      <c r="D45" s="22">
        <v>0</v>
      </c>
      <c r="E45" s="22">
        <v>33758.15</v>
      </c>
      <c r="F45" s="22">
        <v>0</v>
      </c>
      <c r="G45" s="22">
        <v>33758.15</v>
      </c>
      <c r="H45" s="22">
        <v>1000</v>
      </c>
      <c r="I45" s="22"/>
      <c r="J45" s="22"/>
      <c r="K45" s="22">
        <f t="shared" si="3"/>
        <v>101274.45000000001</v>
      </c>
      <c r="L45" s="22">
        <f t="shared" si="3"/>
        <v>1000</v>
      </c>
      <c r="M45" s="14"/>
      <c r="N45" s="14"/>
      <c r="O45" s="14"/>
      <c r="P45" s="14"/>
      <c r="Q45" s="14"/>
      <c r="R45" s="14"/>
      <c r="S45" s="14"/>
    </row>
    <row r="46" spans="1:19" ht="15.75" thickBot="1" x14ac:dyDescent="0.3">
      <c r="A46" s="189">
        <v>299</v>
      </c>
      <c r="B46" s="190" t="s">
        <v>39</v>
      </c>
      <c r="C46" s="22">
        <v>19041.830000000002</v>
      </c>
      <c r="D46" s="191">
        <v>0</v>
      </c>
      <c r="E46" s="22">
        <v>19041.830000000002</v>
      </c>
      <c r="F46" s="191">
        <v>0</v>
      </c>
      <c r="G46" s="22">
        <v>19041.830000000002</v>
      </c>
      <c r="H46" s="191">
        <v>0</v>
      </c>
      <c r="I46" s="191"/>
      <c r="J46" s="191"/>
      <c r="K46" s="191">
        <f t="shared" si="3"/>
        <v>57125.490000000005</v>
      </c>
      <c r="L46" s="191">
        <f t="shared" si="3"/>
        <v>0</v>
      </c>
      <c r="M46" s="14"/>
      <c r="N46" s="14"/>
      <c r="O46" s="14"/>
      <c r="P46" s="14"/>
      <c r="Q46" s="14"/>
      <c r="R46" s="14"/>
      <c r="S46" s="14"/>
    </row>
    <row r="47" spans="1:19" ht="16.5" thickBot="1" x14ac:dyDescent="0.35">
      <c r="A47" s="192"/>
      <c r="B47" s="193" t="s">
        <v>40</v>
      </c>
      <c r="C47" s="194">
        <f t="shared" ref="C47:L47" si="4">SUM(C33:C46)</f>
        <v>2160075.12</v>
      </c>
      <c r="D47" s="194">
        <f t="shared" si="4"/>
        <v>0</v>
      </c>
      <c r="E47" s="194">
        <f t="shared" si="4"/>
        <v>2160075.12</v>
      </c>
      <c r="F47" s="194">
        <f t="shared" si="4"/>
        <v>0</v>
      </c>
      <c r="G47" s="194">
        <f t="shared" si="4"/>
        <v>2160075.12</v>
      </c>
      <c r="H47" s="194">
        <f t="shared" si="4"/>
        <v>14210.93</v>
      </c>
      <c r="I47" s="194">
        <f t="shared" si="4"/>
        <v>0</v>
      </c>
      <c r="J47" s="194">
        <f t="shared" si="4"/>
        <v>0</v>
      </c>
      <c r="K47" s="194">
        <f t="shared" si="4"/>
        <v>6480225.3600000003</v>
      </c>
      <c r="L47" s="195">
        <f t="shared" si="4"/>
        <v>14210.93</v>
      </c>
      <c r="M47" s="14"/>
      <c r="N47" s="14"/>
      <c r="O47" s="14"/>
      <c r="P47" s="14"/>
      <c r="Q47" s="14"/>
      <c r="R47" s="14"/>
      <c r="S47" s="14"/>
    </row>
    <row r="48" spans="1:19" ht="16.5" hidden="1" thickBot="1" x14ac:dyDescent="0.35">
      <c r="A48" s="45"/>
      <c r="B48" s="197" t="s">
        <v>41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hidden="1" x14ac:dyDescent="0.25">
      <c r="A49" s="28"/>
      <c r="B49" s="31" t="s">
        <v>42</v>
      </c>
      <c r="C49" s="22">
        <v>0</v>
      </c>
      <c r="D49" s="22">
        <v>0</v>
      </c>
      <c r="E49" s="22">
        <v>0</v>
      </c>
      <c r="F49" s="22">
        <v>0</v>
      </c>
      <c r="G49" s="22"/>
      <c r="H49" s="22">
        <v>0</v>
      </c>
      <c r="I49" s="22"/>
      <c r="J49" s="22"/>
      <c r="K49" s="22">
        <f>+C49+E49+G49+I49</f>
        <v>0</v>
      </c>
      <c r="L49" s="22">
        <f>+D49+F49+H49+J49</f>
        <v>0</v>
      </c>
    </row>
    <row r="50" spans="1:12" hidden="1" x14ac:dyDescent="0.25">
      <c r="A50" s="28"/>
      <c r="B50" s="31" t="s">
        <v>43</v>
      </c>
      <c r="C50" s="22">
        <v>0</v>
      </c>
      <c r="D50" s="22">
        <v>0</v>
      </c>
      <c r="E50" s="22">
        <v>0</v>
      </c>
      <c r="F50" s="22">
        <v>0</v>
      </c>
      <c r="G50" s="22"/>
      <c r="H50" s="22">
        <v>0</v>
      </c>
      <c r="I50" s="22">
        <v>0</v>
      </c>
      <c r="J50" s="22"/>
      <c r="K50" s="22">
        <f>+C50+E50+G50+I50</f>
        <v>0</v>
      </c>
      <c r="L50" s="22">
        <f>+D50+F50+H50+J50</f>
        <v>0</v>
      </c>
    </row>
    <row r="51" spans="1:12" ht="15.75" hidden="1" x14ac:dyDescent="0.3">
      <c r="A51" s="28"/>
      <c r="B51" s="32" t="s">
        <v>44</v>
      </c>
      <c r="C51" s="33">
        <f>SUM(C49:C50)</f>
        <v>0</v>
      </c>
      <c r="D51" s="33">
        <f>SUM(D49:D50)</f>
        <v>0</v>
      </c>
      <c r="E51" s="33">
        <f t="shared" ref="E51:J51" si="5">SUM(E49:E50)</f>
        <v>0</v>
      </c>
      <c r="F51" s="33">
        <f t="shared" si="5"/>
        <v>0</v>
      </c>
      <c r="G51" s="33">
        <f t="shared" si="5"/>
        <v>0</v>
      </c>
      <c r="H51" s="33">
        <f t="shared" si="5"/>
        <v>0</v>
      </c>
      <c r="I51" s="33">
        <f t="shared" si="5"/>
        <v>0</v>
      </c>
      <c r="J51" s="33">
        <f t="shared" si="5"/>
        <v>0</v>
      </c>
      <c r="K51" s="33">
        <f>SUM(K49:K50)</f>
        <v>0</v>
      </c>
      <c r="L51" s="33">
        <f>SUM(L49:L50)</f>
        <v>0</v>
      </c>
    </row>
    <row r="52" spans="1:12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</row>
    <row r="53" spans="1:12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</row>
    <row r="54" spans="1:12" hidden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</row>
    <row r="55" spans="1:12" hidden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</row>
    <row r="56" spans="1:12" hidden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</row>
    <row r="57" spans="1:12" hidden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</row>
    <row r="58" spans="1:12" hidden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</row>
    <row r="59" spans="1:12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</row>
    <row r="60" spans="1:12" ht="16.5" hidden="1" thickBot="1" x14ac:dyDescent="0.3">
      <c r="A60" s="234" t="s">
        <v>167</v>
      </c>
      <c r="B60" s="234"/>
      <c r="C60" s="234"/>
      <c r="D60" s="234"/>
      <c r="E60" s="234"/>
      <c r="F60" s="234"/>
      <c r="G60" s="234"/>
      <c r="H60" s="234"/>
      <c r="I60" s="234"/>
      <c r="J60" s="234"/>
      <c r="K60" s="234"/>
      <c r="L60" s="234"/>
    </row>
    <row r="61" spans="1:12" ht="16.5" hidden="1" thickBot="1" x14ac:dyDescent="0.35">
      <c r="A61" s="35" t="s">
        <v>5</v>
      </c>
      <c r="B61" s="36" t="s">
        <v>6</v>
      </c>
      <c r="C61" s="236" t="s">
        <v>45</v>
      </c>
      <c r="D61" s="237"/>
      <c r="E61" s="236" t="s">
        <v>46</v>
      </c>
      <c r="F61" s="238"/>
      <c r="G61" s="236" t="s">
        <v>47</v>
      </c>
      <c r="H61" s="237"/>
      <c r="I61" s="236" t="s">
        <v>48</v>
      </c>
      <c r="J61" s="237"/>
      <c r="K61" s="239" t="s">
        <v>11</v>
      </c>
      <c r="L61" s="240"/>
    </row>
    <row r="62" spans="1:12" ht="15.75" hidden="1" x14ac:dyDescent="0.3">
      <c r="A62" s="37"/>
      <c r="B62" s="16"/>
      <c r="C62" s="38" t="s">
        <v>12</v>
      </c>
      <c r="D62" s="38" t="s">
        <v>13</v>
      </c>
      <c r="E62" s="38" t="s">
        <v>12</v>
      </c>
      <c r="F62" s="38" t="s">
        <v>13</v>
      </c>
      <c r="G62" s="38" t="s">
        <v>12</v>
      </c>
      <c r="H62" s="38" t="s">
        <v>13</v>
      </c>
      <c r="I62" s="38" t="s">
        <v>12</v>
      </c>
      <c r="J62" s="38" t="s">
        <v>13</v>
      </c>
      <c r="K62" s="38" t="s">
        <v>12</v>
      </c>
      <c r="L62" s="38" t="s">
        <v>13</v>
      </c>
    </row>
    <row r="63" spans="1:12" ht="15.75" hidden="1" x14ac:dyDescent="0.3">
      <c r="A63" s="39" t="s">
        <v>143</v>
      </c>
      <c r="B63" s="16" t="s">
        <v>14</v>
      </c>
      <c r="C63" s="13"/>
      <c r="D63" s="19"/>
      <c r="E63" s="13"/>
      <c r="F63" s="19"/>
      <c r="G63" s="13"/>
      <c r="H63" s="19"/>
      <c r="I63" s="13"/>
      <c r="J63" s="19"/>
      <c r="K63" s="19">
        <f>+C63+E63+G63+I63</f>
        <v>0</v>
      </c>
      <c r="L63" s="19">
        <f>+D63+F63+H63+J63</f>
        <v>0</v>
      </c>
    </row>
    <row r="64" spans="1:12" ht="15.75" hidden="1" x14ac:dyDescent="0.3">
      <c r="A64" s="15"/>
      <c r="B64" s="16"/>
      <c r="C64" s="15"/>
      <c r="D64" s="15"/>
      <c r="E64" s="15"/>
      <c r="F64" s="18"/>
      <c r="G64" s="18"/>
      <c r="H64" s="18"/>
      <c r="I64" s="18"/>
      <c r="J64" s="18"/>
      <c r="K64" s="17"/>
      <c r="L64" s="17"/>
    </row>
    <row r="65" spans="1:12" ht="15.75" hidden="1" x14ac:dyDescent="0.3">
      <c r="A65" s="15"/>
      <c r="B65" s="16" t="s">
        <v>15</v>
      </c>
      <c r="C65" s="19">
        <f>+C77+C93</f>
        <v>0</v>
      </c>
      <c r="D65" s="19">
        <f>+D77+D93+D99</f>
        <v>0</v>
      </c>
      <c r="E65" s="19">
        <f t="shared" ref="E65:J65" si="6">+E77+E93</f>
        <v>0</v>
      </c>
      <c r="F65" s="19">
        <f t="shared" si="6"/>
        <v>0</v>
      </c>
      <c r="G65" s="19">
        <f t="shared" si="6"/>
        <v>0</v>
      </c>
      <c r="H65" s="19">
        <f t="shared" si="6"/>
        <v>0</v>
      </c>
      <c r="I65" s="19">
        <f t="shared" si="6"/>
        <v>0</v>
      </c>
      <c r="J65" s="19">
        <f t="shared" si="6"/>
        <v>0</v>
      </c>
      <c r="K65" s="19">
        <f>+C65+E65+G65+I65</f>
        <v>0</v>
      </c>
      <c r="L65" s="19">
        <f>+D65+F65+H65+J65</f>
        <v>0</v>
      </c>
    </row>
    <row r="66" spans="1:12" hidden="1" x14ac:dyDescent="0.25">
      <c r="A66" s="20">
        <v>111</v>
      </c>
      <c r="B66" s="21" t="s">
        <v>16</v>
      </c>
      <c r="C66" s="47"/>
      <c r="D66" s="22"/>
      <c r="E66" s="47"/>
      <c r="F66" s="22"/>
      <c r="G66" s="47"/>
      <c r="H66" s="22"/>
      <c r="I66" s="22"/>
      <c r="J66" s="22"/>
      <c r="K66" s="22">
        <f>+C66+E66+G66+I66</f>
        <v>0</v>
      </c>
      <c r="L66" s="22">
        <f>+D66+F66+H66+J66</f>
        <v>0</v>
      </c>
    </row>
    <row r="67" spans="1:12" hidden="1" x14ac:dyDescent="0.25">
      <c r="A67" s="20">
        <v>113</v>
      </c>
      <c r="B67" s="21" t="s">
        <v>17</v>
      </c>
      <c r="C67" s="47"/>
      <c r="D67" s="22"/>
      <c r="E67" s="47"/>
      <c r="F67" s="22"/>
      <c r="G67" s="47"/>
      <c r="H67" s="22"/>
      <c r="I67" s="22"/>
      <c r="J67" s="22"/>
      <c r="K67" s="22">
        <f t="shared" ref="K67:L76" si="7">+C67+E67+G67+I67</f>
        <v>0</v>
      </c>
      <c r="L67" s="22">
        <f t="shared" si="7"/>
        <v>0</v>
      </c>
    </row>
    <row r="68" spans="1:12" hidden="1" x14ac:dyDescent="0.25">
      <c r="A68" s="20">
        <v>122</v>
      </c>
      <c r="B68" s="21" t="s">
        <v>18</v>
      </c>
      <c r="C68" s="47"/>
      <c r="D68" s="22"/>
      <c r="E68" s="47"/>
      <c r="F68" s="22"/>
      <c r="G68" s="47"/>
      <c r="H68" s="22"/>
      <c r="I68" s="22"/>
      <c r="J68" s="22"/>
      <c r="K68" s="22">
        <f t="shared" si="7"/>
        <v>0</v>
      </c>
      <c r="L68" s="22">
        <f t="shared" si="7"/>
        <v>0</v>
      </c>
    </row>
    <row r="69" spans="1:12" hidden="1" x14ac:dyDescent="0.25">
      <c r="A69" s="20">
        <v>163</v>
      </c>
      <c r="B69" s="21" t="s">
        <v>19</v>
      </c>
      <c r="C69" s="47"/>
      <c r="D69" s="22"/>
      <c r="E69" s="47"/>
      <c r="F69" s="22"/>
      <c r="G69" s="47"/>
      <c r="H69" s="22"/>
      <c r="I69" s="22"/>
      <c r="J69" s="22"/>
      <c r="K69" s="22">
        <f t="shared" si="7"/>
        <v>0</v>
      </c>
      <c r="L69" s="22">
        <f t="shared" si="7"/>
        <v>0</v>
      </c>
    </row>
    <row r="70" spans="1:12" ht="27" hidden="1" x14ac:dyDescent="0.25">
      <c r="A70" s="20">
        <v>168</v>
      </c>
      <c r="B70" s="198" t="s">
        <v>164</v>
      </c>
      <c r="C70" s="46"/>
      <c r="D70" s="22"/>
      <c r="E70" s="46"/>
      <c r="F70" s="22"/>
      <c r="G70" s="46"/>
      <c r="H70" s="22"/>
      <c r="I70" s="22"/>
      <c r="J70" s="22"/>
      <c r="K70" s="22">
        <f>+C70+E70+G70+I70</f>
        <v>0</v>
      </c>
      <c r="L70" s="22">
        <f>+D70+F70+H70+J70</f>
        <v>0</v>
      </c>
    </row>
    <row r="71" spans="1:12" hidden="1" x14ac:dyDescent="0.25">
      <c r="A71" s="20">
        <v>169</v>
      </c>
      <c r="B71" s="21" t="s">
        <v>165</v>
      </c>
      <c r="C71" s="47"/>
      <c r="D71" s="22"/>
      <c r="E71" s="47"/>
      <c r="F71" s="22"/>
      <c r="G71" s="47"/>
      <c r="H71" s="22"/>
      <c r="I71" s="22"/>
      <c r="J71" s="22"/>
      <c r="K71" s="22">
        <f t="shared" si="7"/>
        <v>0</v>
      </c>
      <c r="L71" s="22">
        <f t="shared" si="7"/>
        <v>0</v>
      </c>
    </row>
    <row r="72" spans="1:12" hidden="1" x14ac:dyDescent="0.25">
      <c r="A72" s="20">
        <v>171</v>
      </c>
      <c r="B72" s="21" t="s">
        <v>166</v>
      </c>
      <c r="C72" s="47"/>
      <c r="D72" s="22"/>
      <c r="E72" s="47"/>
      <c r="F72" s="22"/>
      <c r="G72" s="47"/>
      <c r="H72" s="22"/>
      <c r="I72" s="22"/>
      <c r="J72" s="22"/>
      <c r="K72" s="22">
        <f t="shared" si="7"/>
        <v>0</v>
      </c>
      <c r="L72" s="22">
        <f t="shared" si="7"/>
        <v>0</v>
      </c>
    </row>
    <row r="73" spans="1:12" hidden="1" x14ac:dyDescent="0.25">
      <c r="A73" s="20">
        <v>174</v>
      </c>
      <c r="B73" s="21" t="s">
        <v>20</v>
      </c>
      <c r="C73" s="47"/>
      <c r="D73" s="22"/>
      <c r="E73" s="47"/>
      <c r="F73" s="22"/>
      <c r="G73" s="47"/>
      <c r="H73" s="22"/>
      <c r="I73" s="22"/>
      <c r="J73" s="22"/>
      <c r="K73" s="22">
        <f t="shared" si="7"/>
        <v>0</v>
      </c>
      <c r="L73" s="22">
        <f t="shared" si="7"/>
        <v>0</v>
      </c>
    </row>
    <row r="74" spans="1:12" hidden="1" x14ac:dyDescent="0.25">
      <c r="A74" s="20">
        <v>182</v>
      </c>
      <c r="B74" s="21" t="s">
        <v>21</v>
      </c>
      <c r="C74" s="47"/>
      <c r="D74" s="22"/>
      <c r="E74" s="47"/>
      <c r="F74" s="22"/>
      <c r="G74" s="47"/>
      <c r="H74" s="22"/>
      <c r="I74" s="22"/>
      <c r="J74" s="22"/>
      <c r="K74" s="22">
        <f t="shared" si="7"/>
        <v>0</v>
      </c>
      <c r="L74" s="22">
        <f t="shared" si="7"/>
        <v>0</v>
      </c>
    </row>
    <row r="75" spans="1:12" hidden="1" x14ac:dyDescent="0.25">
      <c r="A75" s="20">
        <v>197</v>
      </c>
      <c r="B75" s="21" t="s">
        <v>22</v>
      </c>
      <c r="C75" s="47"/>
      <c r="D75" s="22"/>
      <c r="E75" s="47"/>
      <c r="F75" s="22"/>
      <c r="G75" s="47"/>
      <c r="H75" s="22"/>
      <c r="I75" s="22"/>
      <c r="J75" s="22"/>
      <c r="K75" s="22">
        <f t="shared" si="7"/>
        <v>0</v>
      </c>
      <c r="L75" s="22">
        <f t="shared" si="7"/>
        <v>0</v>
      </c>
    </row>
    <row r="76" spans="1:12" hidden="1" x14ac:dyDescent="0.25">
      <c r="A76" s="189">
        <v>199</v>
      </c>
      <c r="B76" s="190" t="s">
        <v>23</v>
      </c>
      <c r="C76" s="199"/>
      <c r="D76" s="191"/>
      <c r="E76" s="199"/>
      <c r="F76" s="191"/>
      <c r="G76" s="199"/>
      <c r="H76" s="191"/>
      <c r="I76" s="191"/>
      <c r="J76" s="191"/>
      <c r="K76" s="191">
        <f t="shared" si="7"/>
        <v>0</v>
      </c>
      <c r="L76" s="191">
        <f t="shared" si="7"/>
        <v>0</v>
      </c>
    </row>
    <row r="77" spans="1:12" ht="16.5" hidden="1" thickBot="1" x14ac:dyDescent="0.35">
      <c r="A77" s="192"/>
      <c r="B77" s="193" t="s">
        <v>24</v>
      </c>
      <c r="C77" s="194">
        <f t="shared" ref="C77:L77" si="8">SUM(C66:C76)</f>
        <v>0</v>
      </c>
      <c r="D77" s="194">
        <f t="shared" si="8"/>
        <v>0</v>
      </c>
      <c r="E77" s="194">
        <f t="shared" si="8"/>
        <v>0</v>
      </c>
      <c r="F77" s="194">
        <f t="shared" si="8"/>
        <v>0</v>
      </c>
      <c r="G77" s="194">
        <f t="shared" si="8"/>
        <v>0</v>
      </c>
      <c r="H77" s="194">
        <f t="shared" si="8"/>
        <v>0</v>
      </c>
      <c r="I77" s="194">
        <f t="shared" si="8"/>
        <v>0</v>
      </c>
      <c r="J77" s="194">
        <f t="shared" si="8"/>
        <v>0</v>
      </c>
      <c r="K77" s="194">
        <f t="shared" si="8"/>
        <v>0</v>
      </c>
      <c r="L77" s="195">
        <f t="shared" si="8"/>
        <v>0</v>
      </c>
    </row>
    <row r="78" spans="1:12" ht="15.75" hidden="1" x14ac:dyDescent="0.3">
      <c r="A78" s="196"/>
      <c r="B78" s="25" t="s">
        <v>25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</row>
    <row r="79" spans="1:12" hidden="1" x14ac:dyDescent="0.25">
      <c r="A79" s="20">
        <v>211</v>
      </c>
      <c r="B79" s="21" t="s">
        <v>26</v>
      </c>
      <c r="C79" s="22"/>
      <c r="D79" s="22"/>
      <c r="E79" s="22"/>
      <c r="F79" s="22"/>
      <c r="G79" s="22"/>
      <c r="H79" s="22"/>
      <c r="I79" s="22"/>
      <c r="J79" s="22"/>
      <c r="K79" s="22">
        <f>+C79+E79+G79+I79</f>
        <v>0</v>
      </c>
      <c r="L79" s="22">
        <f>+D79+F79+H79+J79</f>
        <v>0</v>
      </c>
    </row>
    <row r="80" spans="1:12" hidden="1" x14ac:dyDescent="0.25">
      <c r="A80" s="20">
        <v>232</v>
      </c>
      <c r="B80" s="21" t="s">
        <v>27</v>
      </c>
      <c r="C80" s="22"/>
      <c r="D80" s="22"/>
      <c r="E80" s="22"/>
      <c r="F80" s="22"/>
      <c r="G80" s="22"/>
      <c r="H80" s="22"/>
      <c r="I80" s="22"/>
      <c r="J80" s="22"/>
      <c r="K80" s="22">
        <f t="shared" ref="K80:L92" si="9">+C80+E80+G80+I80</f>
        <v>0</v>
      </c>
      <c r="L80" s="22">
        <f t="shared" si="9"/>
        <v>0</v>
      </c>
    </row>
    <row r="81" spans="1:12" hidden="1" x14ac:dyDescent="0.25">
      <c r="A81" s="20">
        <v>261</v>
      </c>
      <c r="B81" s="21" t="s">
        <v>28</v>
      </c>
      <c r="C81" s="22"/>
      <c r="D81" s="22"/>
      <c r="E81" s="22"/>
      <c r="F81" s="22"/>
      <c r="G81" s="22"/>
      <c r="H81" s="22"/>
      <c r="I81" s="22"/>
      <c r="J81" s="22"/>
      <c r="K81" s="22">
        <f t="shared" si="9"/>
        <v>0</v>
      </c>
      <c r="L81" s="22">
        <f t="shared" si="9"/>
        <v>0</v>
      </c>
    </row>
    <row r="82" spans="1:12" hidden="1" x14ac:dyDescent="0.25">
      <c r="A82" s="20">
        <v>262</v>
      </c>
      <c r="B82" s="21" t="s">
        <v>29</v>
      </c>
      <c r="C82" s="22"/>
      <c r="D82" s="22"/>
      <c r="E82" s="22"/>
      <c r="F82" s="22"/>
      <c r="G82" s="22"/>
      <c r="H82" s="22"/>
      <c r="I82" s="22"/>
      <c r="J82" s="22"/>
      <c r="K82" s="22">
        <f t="shared" si="9"/>
        <v>0</v>
      </c>
      <c r="L82" s="22">
        <f t="shared" si="9"/>
        <v>0</v>
      </c>
    </row>
    <row r="83" spans="1:12" hidden="1" x14ac:dyDescent="0.25">
      <c r="A83" s="20">
        <v>266</v>
      </c>
      <c r="B83" s="21" t="s">
        <v>30</v>
      </c>
      <c r="C83" s="22"/>
      <c r="D83" s="22"/>
      <c r="E83" s="22"/>
      <c r="F83" s="22"/>
      <c r="G83" s="22"/>
      <c r="H83" s="22"/>
      <c r="I83" s="22"/>
      <c r="J83" s="22"/>
      <c r="K83" s="22">
        <f t="shared" si="9"/>
        <v>0</v>
      </c>
      <c r="L83" s="22">
        <f t="shared" si="9"/>
        <v>0</v>
      </c>
    </row>
    <row r="84" spans="1:12" hidden="1" x14ac:dyDescent="0.25">
      <c r="A84" s="20">
        <v>267</v>
      </c>
      <c r="B84" s="21" t="s">
        <v>31</v>
      </c>
      <c r="C84" s="22"/>
      <c r="D84" s="22"/>
      <c r="E84" s="22"/>
      <c r="F84" s="22"/>
      <c r="G84" s="22"/>
      <c r="H84" s="22"/>
      <c r="I84" s="22"/>
      <c r="J84" s="22"/>
      <c r="K84" s="22">
        <f t="shared" si="9"/>
        <v>0</v>
      </c>
      <c r="L84" s="22">
        <f t="shared" si="9"/>
        <v>0</v>
      </c>
    </row>
    <row r="85" spans="1:12" hidden="1" x14ac:dyDescent="0.25">
      <c r="A85" s="20">
        <v>268</v>
      </c>
      <c r="B85" s="21" t="s">
        <v>32</v>
      </c>
      <c r="C85" s="22"/>
      <c r="D85" s="22"/>
      <c r="E85" s="22"/>
      <c r="F85" s="22"/>
      <c r="G85" s="22"/>
      <c r="H85" s="22"/>
      <c r="I85" s="22"/>
      <c r="J85" s="22"/>
      <c r="K85" s="22">
        <f t="shared" si="9"/>
        <v>0</v>
      </c>
      <c r="L85" s="22">
        <f t="shared" si="9"/>
        <v>0</v>
      </c>
    </row>
    <row r="86" spans="1:12" hidden="1" x14ac:dyDescent="0.25">
      <c r="A86" s="20">
        <v>269</v>
      </c>
      <c r="B86" s="21" t="s">
        <v>33</v>
      </c>
      <c r="C86" s="22"/>
      <c r="D86" s="22"/>
      <c r="E86" s="22"/>
      <c r="F86" s="22"/>
      <c r="G86" s="22"/>
      <c r="H86" s="22"/>
      <c r="I86" s="22"/>
      <c r="J86" s="22"/>
      <c r="K86" s="22">
        <f t="shared" si="9"/>
        <v>0</v>
      </c>
      <c r="L86" s="22">
        <f t="shared" si="9"/>
        <v>0</v>
      </c>
    </row>
    <row r="87" spans="1:12" hidden="1" x14ac:dyDescent="0.25">
      <c r="A87" s="20">
        <v>289</v>
      </c>
      <c r="B87" s="21" t="s">
        <v>34</v>
      </c>
      <c r="C87" s="22"/>
      <c r="D87" s="22"/>
      <c r="E87" s="22"/>
      <c r="F87" s="22"/>
      <c r="G87" s="46"/>
      <c r="H87" s="22"/>
      <c r="I87" s="22"/>
      <c r="J87" s="22"/>
      <c r="K87" s="22">
        <f t="shared" si="9"/>
        <v>0</v>
      </c>
      <c r="L87" s="22">
        <f t="shared" si="9"/>
        <v>0</v>
      </c>
    </row>
    <row r="88" spans="1:12" hidden="1" x14ac:dyDescent="0.25">
      <c r="A88" s="20">
        <v>292</v>
      </c>
      <c r="B88" s="21" t="s">
        <v>35</v>
      </c>
      <c r="C88" s="22"/>
      <c r="D88" s="22"/>
      <c r="E88" s="22"/>
      <c r="F88" s="22"/>
      <c r="G88" s="22"/>
      <c r="H88" s="22"/>
      <c r="I88" s="22"/>
      <c r="J88" s="22"/>
      <c r="K88" s="22">
        <f t="shared" si="9"/>
        <v>0</v>
      </c>
      <c r="L88" s="22">
        <f t="shared" si="9"/>
        <v>0</v>
      </c>
    </row>
    <row r="89" spans="1:12" hidden="1" x14ac:dyDescent="0.25">
      <c r="A89" s="20">
        <v>295</v>
      </c>
      <c r="B89" s="21" t="s">
        <v>36</v>
      </c>
      <c r="C89" s="22"/>
      <c r="D89" s="22"/>
      <c r="E89" s="22"/>
      <c r="F89" s="22"/>
      <c r="G89" s="22"/>
      <c r="H89" s="22"/>
      <c r="I89" s="22"/>
      <c r="J89" s="22"/>
      <c r="K89" s="22">
        <f t="shared" si="9"/>
        <v>0</v>
      </c>
      <c r="L89" s="22">
        <f t="shared" si="9"/>
        <v>0</v>
      </c>
    </row>
    <row r="90" spans="1:12" hidden="1" x14ac:dyDescent="0.25">
      <c r="A90" s="20">
        <v>297</v>
      </c>
      <c r="B90" s="21" t="s">
        <v>37</v>
      </c>
      <c r="C90" s="22"/>
      <c r="D90" s="22"/>
      <c r="E90" s="22"/>
      <c r="F90" s="22"/>
      <c r="G90" s="22"/>
      <c r="H90" s="22"/>
      <c r="I90" s="22"/>
      <c r="J90" s="22"/>
      <c r="K90" s="22">
        <f t="shared" si="9"/>
        <v>0</v>
      </c>
      <c r="L90" s="22">
        <f t="shared" si="9"/>
        <v>0</v>
      </c>
    </row>
    <row r="91" spans="1:12" hidden="1" x14ac:dyDescent="0.25">
      <c r="A91" s="20">
        <v>298</v>
      </c>
      <c r="B91" s="21" t="s">
        <v>38</v>
      </c>
      <c r="C91" s="22"/>
      <c r="D91" s="22"/>
      <c r="E91" s="22"/>
      <c r="F91" s="22"/>
      <c r="G91" s="22"/>
      <c r="H91" s="22"/>
      <c r="I91" s="22"/>
      <c r="J91" s="22"/>
      <c r="K91" s="22">
        <f t="shared" si="9"/>
        <v>0</v>
      </c>
      <c r="L91" s="22">
        <f t="shared" si="9"/>
        <v>0</v>
      </c>
    </row>
    <row r="92" spans="1:12" hidden="1" x14ac:dyDescent="0.25">
      <c r="A92" s="189">
        <v>299</v>
      </c>
      <c r="B92" s="190" t="s">
        <v>39</v>
      </c>
      <c r="C92" s="191"/>
      <c r="D92" s="191"/>
      <c r="E92" s="191"/>
      <c r="F92" s="191"/>
      <c r="G92" s="200"/>
      <c r="H92" s="191"/>
      <c r="I92" s="191"/>
      <c r="J92" s="191"/>
      <c r="K92" s="191">
        <f t="shared" si="9"/>
        <v>0</v>
      </c>
      <c r="L92" s="191">
        <f t="shared" si="9"/>
        <v>0</v>
      </c>
    </row>
    <row r="93" spans="1:12" ht="16.5" hidden="1" thickBot="1" x14ac:dyDescent="0.35">
      <c r="A93" s="192"/>
      <c r="B93" s="193" t="s">
        <v>40</v>
      </c>
      <c r="C93" s="194">
        <f t="shared" ref="C93:L93" si="10">SUM(C79:C92)</f>
        <v>0</v>
      </c>
      <c r="D93" s="194">
        <f t="shared" si="10"/>
        <v>0</v>
      </c>
      <c r="E93" s="194">
        <f t="shared" si="10"/>
        <v>0</v>
      </c>
      <c r="F93" s="194">
        <f t="shared" si="10"/>
        <v>0</v>
      </c>
      <c r="G93" s="194">
        <f t="shared" si="10"/>
        <v>0</v>
      </c>
      <c r="H93" s="194">
        <f t="shared" si="10"/>
        <v>0</v>
      </c>
      <c r="I93" s="194">
        <f t="shared" si="10"/>
        <v>0</v>
      </c>
      <c r="J93" s="194">
        <f t="shared" si="10"/>
        <v>0</v>
      </c>
      <c r="K93" s="194">
        <f t="shared" si="10"/>
        <v>0</v>
      </c>
      <c r="L93" s="195">
        <f t="shared" si="10"/>
        <v>0</v>
      </c>
    </row>
    <row r="94" spans="1:12" ht="16.5" hidden="1" thickBot="1" x14ac:dyDescent="0.35">
      <c r="A94" s="201"/>
      <c r="B94" s="193" t="s">
        <v>41</v>
      </c>
      <c r="C94" s="29"/>
      <c r="D94" s="29"/>
      <c r="E94" s="29"/>
      <c r="F94" s="29"/>
      <c r="G94" s="29"/>
      <c r="H94" s="29"/>
      <c r="I94" s="29"/>
      <c r="J94" s="29"/>
      <c r="K94" s="29"/>
      <c r="L94" s="30"/>
    </row>
    <row r="95" spans="1:12" hidden="1" x14ac:dyDescent="0.25">
      <c r="A95" s="44"/>
      <c r="B95" s="31" t="s">
        <v>49</v>
      </c>
      <c r="C95" s="26"/>
      <c r="D95" s="26"/>
      <c r="E95" s="26"/>
      <c r="F95" s="26"/>
      <c r="G95" s="22"/>
      <c r="H95" s="45"/>
      <c r="I95" s="22"/>
      <c r="J95" s="22"/>
      <c r="K95" s="26">
        <f t="shared" ref="K95:L98" si="11">+C95+E95+G95+I95</f>
        <v>0</v>
      </c>
      <c r="L95" s="22">
        <f t="shared" si="11"/>
        <v>0</v>
      </c>
    </row>
    <row r="96" spans="1:12" hidden="1" x14ac:dyDescent="0.25">
      <c r="A96" s="45"/>
      <c r="B96" s="31" t="s">
        <v>42</v>
      </c>
      <c r="C96" s="22"/>
      <c r="D96" s="22"/>
      <c r="E96" s="22"/>
      <c r="F96" s="22"/>
      <c r="G96" s="22"/>
      <c r="H96" s="28"/>
      <c r="I96" s="22"/>
      <c r="J96" s="22"/>
      <c r="K96" s="22">
        <f t="shared" si="11"/>
        <v>0</v>
      </c>
      <c r="L96" s="22">
        <f t="shared" si="11"/>
        <v>0</v>
      </c>
    </row>
    <row r="97" spans="1:12" hidden="1" x14ac:dyDescent="0.25">
      <c r="A97" s="45"/>
      <c r="B97" s="31" t="s">
        <v>50</v>
      </c>
      <c r="C97" s="22"/>
      <c r="D97" s="22"/>
      <c r="E97" s="22"/>
      <c r="F97" s="22"/>
      <c r="G97" s="22"/>
      <c r="H97" s="28"/>
      <c r="I97" s="22"/>
      <c r="J97" s="22"/>
      <c r="K97" s="22">
        <f t="shared" si="11"/>
        <v>0</v>
      </c>
      <c r="L97" s="22">
        <f t="shared" si="11"/>
        <v>0</v>
      </c>
    </row>
    <row r="98" spans="1:12" hidden="1" x14ac:dyDescent="0.25">
      <c r="A98" s="28"/>
      <c r="B98" s="31" t="s">
        <v>43</v>
      </c>
      <c r="C98" s="22"/>
      <c r="D98" s="22"/>
      <c r="E98" s="22"/>
      <c r="F98" s="22"/>
      <c r="G98" s="22"/>
      <c r="H98" s="22"/>
      <c r="I98" s="22"/>
      <c r="J98" s="22"/>
      <c r="K98" s="22">
        <f t="shared" si="11"/>
        <v>0</v>
      </c>
      <c r="L98" s="22">
        <f t="shared" si="11"/>
        <v>0</v>
      </c>
    </row>
    <row r="99" spans="1:12" ht="15.75" hidden="1" x14ac:dyDescent="0.3">
      <c r="A99" s="28"/>
      <c r="B99" s="32" t="s">
        <v>44</v>
      </c>
      <c r="C99" s="33">
        <f t="shared" ref="C99:L99" si="12">SUM(C95:C98)</f>
        <v>0</v>
      </c>
      <c r="D99" s="33">
        <f t="shared" si="12"/>
        <v>0</v>
      </c>
      <c r="E99" s="33">
        <f t="shared" si="12"/>
        <v>0</v>
      </c>
      <c r="F99" s="33">
        <f t="shared" si="12"/>
        <v>0</v>
      </c>
      <c r="G99" s="33">
        <f t="shared" si="12"/>
        <v>0</v>
      </c>
      <c r="H99" s="33">
        <f t="shared" si="12"/>
        <v>0</v>
      </c>
      <c r="I99" s="33">
        <f t="shared" si="12"/>
        <v>0</v>
      </c>
      <c r="J99" s="33">
        <f t="shared" si="12"/>
        <v>0</v>
      </c>
      <c r="K99" s="33">
        <f t="shared" si="12"/>
        <v>0</v>
      </c>
      <c r="L99" s="33">
        <f t="shared" si="12"/>
        <v>0</v>
      </c>
    </row>
    <row r="100" spans="1:12" hidden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</row>
    <row r="101" spans="1:12" hidden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</row>
    <row r="102" spans="1:12" ht="16.5" hidden="1" thickBot="1" x14ac:dyDescent="0.3">
      <c r="A102" s="234" t="s">
        <v>168</v>
      </c>
      <c r="B102" s="234"/>
      <c r="C102" s="234"/>
      <c r="D102" s="234"/>
      <c r="E102" s="234"/>
      <c r="F102" s="234"/>
      <c r="G102" s="234"/>
      <c r="H102" s="234"/>
      <c r="I102" s="234"/>
      <c r="J102" s="234"/>
      <c r="K102" s="234"/>
      <c r="L102" s="234"/>
    </row>
    <row r="103" spans="1:12" ht="16.5" hidden="1" thickBot="1" x14ac:dyDescent="0.35">
      <c r="A103" s="35" t="s">
        <v>5</v>
      </c>
      <c r="B103" s="36" t="s">
        <v>6</v>
      </c>
      <c r="C103" s="236" t="s">
        <v>51</v>
      </c>
      <c r="D103" s="237"/>
      <c r="E103" s="236" t="s">
        <v>52</v>
      </c>
      <c r="F103" s="238"/>
      <c r="G103" s="236" t="s">
        <v>53</v>
      </c>
      <c r="H103" s="237"/>
      <c r="I103" s="236" t="s">
        <v>54</v>
      </c>
      <c r="J103" s="237"/>
      <c r="K103" s="239" t="s">
        <v>11</v>
      </c>
      <c r="L103" s="240"/>
    </row>
    <row r="104" spans="1:12" ht="15.75" hidden="1" x14ac:dyDescent="0.3">
      <c r="A104" s="37"/>
      <c r="B104" s="16"/>
      <c r="C104" s="38" t="s">
        <v>12</v>
      </c>
      <c r="D104" s="38" t="s">
        <v>13</v>
      </c>
      <c r="E104" s="38" t="s">
        <v>12</v>
      </c>
      <c r="F104" s="38" t="s">
        <v>13</v>
      </c>
      <c r="G104" s="38" t="s">
        <v>12</v>
      </c>
      <c r="H104" s="38" t="s">
        <v>13</v>
      </c>
      <c r="I104" s="38" t="s">
        <v>12</v>
      </c>
      <c r="J104" s="38" t="s">
        <v>13</v>
      </c>
      <c r="K104" s="38" t="s">
        <v>12</v>
      </c>
      <c r="L104" s="38" t="s">
        <v>13</v>
      </c>
    </row>
    <row r="105" spans="1:12" ht="15.75" hidden="1" x14ac:dyDescent="0.3">
      <c r="A105" s="39" t="s">
        <v>143</v>
      </c>
      <c r="B105" s="16" t="s">
        <v>14</v>
      </c>
      <c r="C105" s="19"/>
      <c r="D105" s="19"/>
      <c r="E105" s="19"/>
      <c r="F105" s="19"/>
      <c r="G105" s="19"/>
      <c r="H105" s="19"/>
      <c r="I105" s="19"/>
      <c r="J105" s="19"/>
      <c r="K105" s="19">
        <f>+C105+E105+G105+I105</f>
        <v>0</v>
      </c>
      <c r="L105" s="19">
        <f>+D105+F105+H105+J105</f>
        <v>0</v>
      </c>
    </row>
    <row r="106" spans="1:12" ht="15.75" hidden="1" x14ac:dyDescent="0.3">
      <c r="A106" s="15"/>
      <c r="B106" s="16"/>
      <c r="C106" s="18"/>
      <c r="D106" s="17"/>
      <c r="E106" s="18"/>
      <c r="F106" s="18"/>
      <c r="G106" s="18"/>
      <c r="H106" s="18"/>
      <c r="I106" s="18"/>
      <c r="J106" s="18"/>
      <c r="K106" s="17"/>
      <c r="L106" s="17"/>
    </row>
    <row r="107" spans="1:12" ht="15.75" hidden="1" x14ac:dyDescent="0.3">
      <c r="A107" s="15"/>
      <c r="B107" s="16" t="s">
        <v>15</v>
      </c>
      <c r="C107" s="19">
        <f t="shared" ref="C107:J107" si="13">+C119+C135</f>
        <v>0</v>
      </c>
      <c r="D107" s="19">
        <f t="shared" si="13"/>
        <v>0</v>
      </c>
      <c r="E107" s="19">
        <f t="shared" si="13"/>
        <v>0</v>
      </c>
      <c r="F107" s="19">
        <f t="shared" si="13"/>
        <v>0</v>
      </c>
      <c r="G107" s="19">
        <f t="shared" si="13"/>
        <v>0</v>
      </c>
      <c r="H107" s="19">
        <f t="shared" si="13"/>
        <v>0</v>
      </c>
      <c r="I107" s="19">
        <f t="shared" si="13"/>
        <v>0</v>
      </c>
      <c r="J107" s="19">
        <f t="shared" si="13"/>
        <v>0</v>
      </c>
      <c r="K107" s="19">
        <f>+C107+E107+G107+I107</f>
        <v>0</v>
      </c>
      <c r="L107" s="19">
        <f>+D107+F107+H107+J107</f>
        <v>0</v>
      </c>
    </row>
    <row r="108" spans="1:12" hidden="1" x14ac:dyDescent="0.25">
      <c r="A108" s="20">
        <v>111</v>
      </c>
      <c r="B108" s="21" t="s">
        <v>16</v>
      </c>
      <c r="C108" s="22"/>
      <c r="D108" s="22"/>
      <c r="E108" s="22"/>
      <c r="F108" s="22"/>
      <c r="G108" s="22"/>
      <c r="H108" s="22"/>
      <c r="I108" s="22"/>
      <c r="J108" s="22"/>
      <c r="K108" s="22">
        <f>+C108+E108+G108+I108</f>
        <v>0</v>
      </c>
      <c r="L108" s="22">
        <f>+D108+F108+H108+J108</f>
        <v>0</v>
      </c>
    </row>
    <row r="109" spans="1:12" hidden="1" x14ac:dyDescent="0.25">
      <c r="A109" s="20">
        <v>113</v>
      </c>
      <c r="B109" s="21" t="s">
        <v>17</v>
      </c>
      <c r="C109" s="22"/>
      <c r="D109" s="22"/>
      <c r="E109" s="22"/>
      <c r="F109" s="22"/>
      <c r="G109" s="22"/>
      <c r="H109" s="22"/>
      <c r="I109" s="22"/>
      <c r="J109" s="22"/>
      <c r="K109" s="22">
        <f t="shared" ref="K109:L118" si="14">+C109+E109+G109+I109</f>
        <v>0</v>
      </c>
      <c r="L109" s="22">
        <f t="shared" si="14"/>
        <v>0</v>
      </c>
    </row>
    <row r="110" spans="1:12" hidden="1" x14ac:dyDescent="0.25">
      <c r="A110" s="20">
        <v>122</v>
      </c>
      <c r="B110" s="21" t="s">
        <v>18</v>
      </c>
      <c r="C110" s="22"/>
      <c r="D110" s="22"/>
      <c r="E110" s="22"/>
      <c r="F110" s="22"/>
      <c r="G110" s="22"/>
      <c r="H110" s="22"/>
      <c r="I110" s="22"/>
      <c r="J110" s="22"/>
      <c r="K110" s="22">
        <f t="shared" si="14"/>
        <v>0</v>
      </c>
      <c r="L110" s="22">
        <f t="shared" si="14"/>
        <v>0</v>
      </c>
    </row>
    <row r="111" spans="1:12" hidden="1" x14ac:dyDescent="0.25">
      <c r="A111" s="20">
        <v>163</v>
      </c>
      <c r="B111" s="21" t="s">
        <v>19</v>
      </c>
      <c r="C111" s="22"/>
      <c r="D111" s="22"/>
      <c r="E111" s="46"/>
      <c r="F111" s="22"/>
      <c r="G111" s="46"/>
      <c r="H111" s="22"/>
      <c r="I111" s="22"/>
      <c r="J111" s="22"/>
      <c r="K111" s="22">
        <f t="shared" si="14"/>
        <v>0</v>
      </c>
      <c r="L111" s="22">
        <f t="shared" si="14"/>
        <v>0</v>
      </c>
    </row>
    <row r="112" spans="1:12" ht="27" hidden="1" x14ac:dyDescent="0.25">
      <c r="A112" s="20">
        <v>168</v>
      </c>
      <c r="B112" s="198" t="s">
        <v>164</v>
      </c>
      <c r="C112" s="22"/>
      <c r="D112" s="22"/>
      <c r="E112" s="22"/>
      <c r="F112" s="22"/>
      <c r="G112" s="22"/>
      <c r="H112" s="22"/>
      <c r="I112" s="22"/>
      <c r="J112" s="22"/>
      <c r="K112" s="22">
        <f>+C112+E112+G112+I112</f>
        <v>0</v>
      </c>
      <c r="L112" s="22">
        <f>+D112+F112+H112+J112</f>
        <v>0</v>
      </c>
    </row>
    <row r="113" spans="1:12" hidden="1" x14ac:dyDescent="0.25">
      <c r="A113" s="20">
        <v>169</v>
      </c>
      <c r="B113" s="21" t="s">
        <v>165</v>
      </c>
      <c r="C113" s="22"/>
      <c r="D113" s="22"/>
      <c r="E113" s="22"/>
      <c r="F113" s="22"/>
      <c r="G113" s="22"/>
      <c r="H113" s="22"/>
      <c r="I113" s="22"/>
      <c r="J113" s="22"/>
      <c r="K113" s="22">
        <f t="shared" si="14"/>
        <v>0</v>
      </c>
      <c r="L113" s="22">
        <f t="shared" si="14"/>
        <v>0</v>
      </c>
    </row>
    <row r="114" spans="1:12" hidden="1" x14ac:dyDescent="0.25">
      <c r="A114" s="20">
        <v>171</v>
      </c>
      <c r="B114" s="21" t="s">
        <v>166</v>
      </c>
      <c r="C114" s="22"/>
      <c r="D114" s="22"/>
      <c r="E114" s="22"/>
      <c r="F114" s="22"/>
      <c r="G114" s="22"/>
      <c r="H114" s="22"/>
      <c r="I114" s="22"/>
      <c r="J114" s="22"/>
      <c r="K114" s="22">
        <f t="shared" si="14"/>
        <v>0</v>
      </c>
      <c r="L114" s="22">
        <f t="shared" si="14"/>
        <v>0</v>
      </c>
    </row>
    <row r="115" spans="1:12" hidden="1" x14ac:dyDescent="0.25">
      <c r="A115" s="20">
        <v>174</v>
      </c>
      <c r="B115" s="21" t="s">
        <v>20</v>
      </c>
      <c r="C115" s="22"/>
      <c r="D115" s="22"/>
      <c r="E115" s="22"/>
      <c r="F115" s="22"/>
      <c r="G115" s="22"/>
      <c r="H115" s="22"/>
      <c r="I115" s="22"/>
      <c r="J115" s="22"/>
      <c r="K115" s="22">
        <f t="shared" si="14"/>
        <v>0</v>
      </c>
      <c r="L115" s="22">
        <f t="shared" si="14"/>
        <v>0</v>
      </c>
    </row>
    <row r="116" spans="1:12" hidden="1" x14ac:dyDescent="0.25">
      <c r="A116" s="20">
        <v>182</v>
      </c>
      <c r="B116" s="21" t="s">
        <v>21</v>
      </c>
      <c r="C116" s="22"/>
      <c r="D116" s="22"/>
      <c r="E116" s="22"/>
      <c r="F116" s="22"/>
      <c r="G116" s="22"/>
      <c r="H116" s="22"/>
      <c r="I116" s="22"/>
      <c r="J116" s="22"/>
      <c r="K116" s="22">
        <f t="shared" si="14"/>
        <v>0</v>
      </c>
      <c r="L116" s="22">
        <f t="shared" si="14"/>
        <v>0</v>
      </c>
    </row>
    <row r="117" spans="1:12" hidden="1" x14ac:dyDescent="0.25">
      <c r="A117" s="20">
        <v>197</v>
      </c>
      <c r="B117" s="21" t="s">
        <v>22</v>
      </c>
      <c r="C117" s="22"/>
      <c r="D117" s="22"/>
      <c r="E117" s="22"/>
      <c r="F117" s="22"/>
      <c r="G117" s="22"/>
      <c r="H117" s="22"/>
      <c r="I117" s="22"/>
      <c r="J117" s="22"/>
      <c r="K117" s="22">
        <f t="shared" si="14"/>
        <v>0</v>
      </c>
      <c r="L117" s="22">
        <f t="shared" si="14"/>
        <v>0</v>
      </c>
    </row>
    <row r="118" spans="1:12" hidden="1" x14ac:dyDescent="0.25">
      <c r="A118" s="189">
        <v>199</v>
      </c>
      <c r="B118" s="190" t="s">
        <v>23</v>
      </c>
      <c r="C118" s="191"/>
      <c r="D118" s="191"/>
      <c r="E118" s="191"/>
      <c r="F118" s="191"/>
      <c r="G118" s="191"/>
      <c r="H118" s="191"/>
      <c r="I118" s="191"/>
      <c r="J118" s="191"/>
      <c r="K118" s="191">
        <f t="shared" si="14"/>
        <v>0</v>
      </c>
      <c r="L118" s="191">
        <f t="shared" si="14"/>
        <v>0</v>
      </c>
    </row>
    <row r="119" spans="1:12" ht="16.5" hidden="1" thickBot="1" x14ac:dyDescent="0.35">
      <c r="A119" s="192"/>
      <c r="B119" s="193" t="s">
        <v>24</v>
      </c>
      <c r="C119" s="194">
        <f t="shared" ref="C119:L119" si="15">SUM(C108:C118)</f>
        <v>0</v>
      </c>
      <c r="D119" s="194">
        <f t="shared" si="15"/>
        <v>0</v>
      </c>
      <c r="E119" s="194">
        <f t="shared" si="15"/>
        <v>0</v>
      </c>
      <c r="F119" s="194">
        <f t="shared" si="15"/>
        <v>0</v>
      </c>
      <c r="G119" s="194">
        <f t="shared" si="15"/>
        <v>0</v>
      </c>
      <c r="H119" s="194">
        <f t="shared" si="15"/>
        <v>0</v>
      </c>
      <c r="I119" s="194">
        <f t="shared" si="15"/>
        <v>0</v>
      </c>
      <c r="J119" s="194">
        <f t="shared" si="15"/>
        <v>0</v>
      </c>
      <c r="K119" s="194">
        <f t="shared" si="15"/>
        <v>0</v>
      </c>
      <c r="L119" s="195">
        <f t="shared" si="15"/>
        <v>0</v>
      </c>
    </row>
    <row r="120" spans="1:12" ht="15.75" hidden="1" x14ac:dyDescent="0.3">
      <c r="A120" s="196"/>
      <c r="B120" s="25" t="s">
        <v>25</v>
      </c>
      <c r="C120" s="26"/>
      <c r="D120" s="26"/>
      <c r="E120" s="26"/>
      <c r="F120" s="26"/>
      <c r="G120" s="26"/>
      <c r="H120" s="26"/>
      <c r="I120" s="26"/>
      <c r="J120" s="26"/>
      <c r="K120" s="26"/>
      <c r="L120" s="26"/>
    </row>
    <row r="121" spans="1:12" hidden="1" x14ac:dyDescent="0.25">
      <c r="A121" s="20">
        <v>211</v>
      </c>
      <c r="B121" s="21" t="s">
        <v>26</v>
      </c>
      <c r="C121" s="47"/>
      <c r="D121" s="22"/>
      <c r="E121" s="22"/>
      <c r="F121" s="22"/>
      <c r="G121" s="22"/>
      <c r="H121" s="22"/>
      <c r="I121" s="22"/>
      <c r="J121" s="22"/>
      <c r="K121" s="22">
        <f t="shared" ref="K121:L134" si="16">+C121+E121+G121+I121</f>
        <v>0</v>
      </c>
      <c r="L121" s="22">
        <f>+D121+F121+H121+J121</f>
        <v>0</v>
      </c>
    </row>
    <row r="122" spans="1:12" hidden="1" x14ac:dyDescent="0.25">
      <c r="A122" s="20">
        <v>232</v>
      </c>
      <c r="B122" s="21" t="s">
        <v>27</v>
      </c>
      <c r="C122" s="47"/>
      <c r="D122" s="22"/>
      <c r="E122" s="22"/>
      <c r="F122" s="22"/>
      <c r="G122" s="22"/>
      <c r="H122" s="22"/>
      <c r="I122" s="22"/>
      <c r="J122" s="22"/>
      <c r="K122" s="22">
        <f t="shared" si="16"/>
        <v>0</v>
      </c>
      <c r="L122" s="22">
        <f t="shared" si="16"/>
        <v>0</v>
      </c>
    </row>
    <row r="123" spans="1:12" hidden="1" x14ac:dyDescent="0.25">
      <c r="A123" s="20">
        <v>261</v>
      </c>
      <c r="B123" s="21" t="s">
        <v>28</v>
      </c>
      <c r="C123" s="47"/>
      <c r="D123" s="22"/>
      <c r="E123" s="22"/>
      <c r="F123" s="22"/>
      <c r="G123" s="22"/>
      <c r="H123" s="22"/>
      <c r="I123" s="22"/>
      <c r="J123" s="22"/>
      <c r="K123" s="22">
        <f t="shared" si="16"/>
        <v>0</v>
      </c>
      <c r="L123" s="22">
        <f t="shared" si="16"/>
        <v>0</v>
      </c>
    </row>
    <row r="124" spans="1:12" hidden="1" x14ac:dyDescent="0.25">
      <c r="A124" s="20">
        <v>262</v>
      </c>
      <c r="B124" s="21" t="s">
        <v>29</v>
      </c>
      <c r="C124" s="47"/>
      <c r="D124" s="22"/>
      <c r="E124" s="22"/>
      <c r="F124" s="22"/>
      <c r="G124" s="22"/>
      <c r="H124" s="22"/>
      <c r="I124" s="22"/>
      <c r="J124" s="22"/>
      <c r="K124" s="22">
        <f t="shared" si="16"/>
        <v>0</v>
      </c>
      <c r="L124" s="22">
        <f t="shared" si="16"/>
        <v>0</v>
      </c>
    </row>
    <row r="125" spans="1:12" hidden="1" x14ac:dyDescent="0.25">
      <c r="A125" s="20">
        <v>266</v>
      </c>
      <c r="B125" s="21" t="s">
        <v>30</v>
      </c>
      <c r="C125" s="47"/>
      <c r="D125" s="22"/>
      <c r="E125" s="22"/>
      <c r="F125" s="22"/>
      <c r="G125" s="22"/>
      <c r="H125" s="22"/>
      <c r="I125" s="22"/>
      <c r="J125" s="22"/>
      <c r="K125" s="22">
        <f t="shared" si="16"/>
        <v>0</v>
      </c>
      <c r="L125" s="22">
        <f t="shared" si="16"/>
        <v>0</v>
      </c>
    </row>
    <row r="126" spans="1:12" hidden="1" x14ac:dyDescent="0.25">
      <c r="A126" s="20">
        <v>267</v>
      </c>
      <c r="B126" s="21" t="s">
        <v>31</v>
      </c>
      <c r="C126" s="47"/>
      <c r="D126" s="22"/>
      <c r="E126" s="22"/>
      <c r="F126" s="22"/>
      <c r="G126" s="22"/>
      <c r="H126" s="22"/>
      <c r="I126" s="22"/>
      <c r="J126" s="22"/>
      <c r="K126" s="22">
        <f t="shared" si="16"/>
        <v>0</v>
      </c>
      <c r="L126" s="22">
        <f t="shared" si="16"/>
        <v>0</v>
      </c>
    </row>
    <row r="127" spans="1:12" hidden="1" x14ac:dyDescent="0.25">
      <c r="A127" s="20">
        <v>268</v>
      </c>
      <c r="B127" s="21" t="s">
        <v>32</v>
      </c>
      <c r="C127" s="47"/>
      <c r="D127" s="22"/>
      <c r="E127" s="22"/>
      <c r="F127" s="22"/>
      <c r="G127" s="22"/>
      <c r="H127" s="22"/>
      <c r="I127" s="22"/>
      <c r="J127" s="22"/>
      <c r="K127" s="22">
        <f t="shared" si="16"/>
        <v>0</v>
      </c>
      <c r="L127" s="22">
        <f t="shared" si="16"/>
        <v>0</v>
      </c>
    </row>
    <row r="128" spans="1:12" hidden="1" x14ac:dyDescent="0.25">
      <c r="A128" s="20">
        <v>269</v>
      </c>
      <c r="B128" s="21" t="s">
        <v>33</v>
      </c>
      <c r="C128" s="47"/>
      <c r="D128" s="22"/>
      <c r="E128" s="22"/>
      <c r="F128" s="22"/>
      <c r="G128" s="22"/>
      <c r="H128" s="22"/>
      <c r="I128" s="22"/>
      <c r="J128" s="22"/>
      <c r="K128" s="22">
        <f t="shared" si="16"/>
        <v>0</v>
      </c>
      <c r="L128" s="22">
        <f t="shared" si="16"/>
        <v>0</v>
      </c>
    </row>
    <row r="129" spans="1:12" hidden="1" x14ac:dyDescent="0.25">
      <c r="A129" s="20">
        <v>289</v>
      </c>
      <c r="B129" s="21" t="s">
        <v>34</v>
      </c>
      <c r="C129" s="47"/>
      <c r="D129" s="22"/>
      <c r="E129" s="22"/>
      <c r="F129" s="22"/>
      <c r="G129" s="22"/>
      <c r="H129" s="22"/>
      <c r="I129" s="22"/>
      <c r="J129" s="22"/>
      <c r="K129" s="22">
        <f t="shared" si="16"/>
        <v>0</v>
      </c>
      <c r="L129" s="22">
        <f t="shared" si="16"/>
        <v>0</v>
      </c>
    </row>
    <row r="130" spans="1:12" hidden="1" x14ac:dyDescent="0.25">
      <c r="A130" s="20">
        <v>292</v>
      </c>
      <c r="B130" s="21" t="s">
        <v>35</v>
      </c>
      <c r="C130" s="47"/>
      <c r="D130" s="22"/>
      <c r="E130" s="22"/>
      <c r="F130" s="22"/>
      <c r="G130" s="22"/>
      <c r="H130" s="22"/>
      <c r="I130" s="22"/>
      <c r="J130" s="22"/>
      <c r="K130" s="22">
        <f t="shared" si="16"/>
        <v>0</v>
      </c>
      <c r="L130" s="22">
        <f t="shared" si="16"/>
        <v>0</v>
      </c>
    </row>
    <row r="131" spans="1:12" hidden="1" x14ac:dyDescent="0.25">
      <c r="A131" s="20">
        <v>295</v>
      </c>
      <c r="B131" s="21" t="s">
        <v>36</v>
      </c>
      <c r="C131" s="47"/>
      <c r="D131" s="22"/>
      <c r="E131" s="22"/>
      <c r="F131" s="22"/>
      <c r="G131" s="22"/>
      <c r="H131" s="22"/>
      <c r="I131" s="22"/>
      <c r="J131" s="22"/>
      <c r="K131" s="22">
        <f t="shared" si="16"/>
        <v>0</v>
      </c>
      <c r="L131" s="22">
        <f t="shared" si="16"/>
        <v>0</v>
      </c>
    </row>
    <row r="132" spans="1:12" hidden="1" x14ac:dyDescent="0.25">
      <c r="A132" s="20">
        <v>297</v>
      </c>
      <c r="B132" s="21" t="s">
        <v>37</v>
      </c>
      <c r="C132" s="47"/>
      <c r="D132" s="22"/>
      <c r="E132" s="22"/>
      <c r="F132" s="22"/>
      <c r="G132" s="22"/>
      <c r="H132" s="22"/>
      <c r="I132" s="22"/>
      <c r="J132" s="22"/>
      <c r="K132" s="22">
        <f t="shared" si="16"/>
        <v>0</v>
      </c>
      <c r="L132" s="22">
        <f t="shared" si="16"/>
        <v>0</v>
      </c>
    </row>
    <row r="133" spans="1:12" hidden="1" x14ac:dyDescent="0.25">
      <c r="A133" s="20">
        <v>298</v>
      </c>
      <c r="B133" s="21" t="s">
        <v>38</v>
      </c>
      <c r="C133" s="47"/>
      <c r="D133" s="22"/>
      <c r="E133" s="22"/>
      <c r="F133" s="22"/>
      <c r="G133" s="22"/>
      <c r="H133" s="22"/>
      <c r="I133" s="22"/>
      <c r="J133" s="22"/>
      <c r="K133" s="22">
        <f t="shared" si="16"/>
        <v>0</v>
      </c>
      <c r="L133" s="22">
        <f t="shared" si="16"/>
        <v>0</v>
      </c>
    </row>
    <row r="134" spans="1:12" hidden="1" x14ac:dyDescent="0.25">
      <c r="A134" s="189">
        <v>299</v>
      </c>
      <c r="B134" s="190" t="s">
        <v>39</v>
      </c>
      <c r="C134" s="47"/>
      <c r="D134" s="191"/>
      <c r="E134" s="191"/>
      <c r="F134" s="191"/>
      <c r="G134" s="191"/>
      <c r="H134" s="191"/>
      <c r="I134" s="191"/>
      <c r="J134" s="191"/>
      <c r="K134" s="191">
        <f t="shared" si="16"/>
        <v>0</v>
      </c>
      <c r="L134" s="191">
        <f t="shared" si="16"/>
        <v>0</v>
      </c>
    </row>
    <row r="135" spans="1:12" ht="16.5" hidden="1" thickBot="1" x14ac:dyDescent="0.35">
      <c r="A135" s="192"/>
      <c r="B135" s="193" t="s">
        <v>40</v>
      </c>
      <c r="C135" s="194">
        <f t="shared" ref="C135:L135" si="17">SUM(C121:C134)</f>
        <v>0</v>
      </c>
      <c r="D135" s="194">
        <f t="shared" si="17"/>
        <v>0</v>
      </c>
      <c r="E135" s="194">
        <f t="shared" si="17"/>
        <v>0</v>
      </c>
      <c r="F135" s="194">
        <f t="shared" si="17"/>
        <v>0</v>
      </c>
      <c r="G135" s="194">
        <f t="shared" si="17"/>
        <v>0</v>
      </c>
      <c r="H135" s="194">
        <f t="shared" si="17"/>
        <v>0</v>
      </c>
      <c r="I135" s="194">
        <f t="shared" si="17"/>
        <v>0</v>
      </c>
      <c r="J135" s="194">
        <f t="shared" si="17"/>
        <v>0</v>
      </c>
      <c r="K135" s="194">
        <f t="shared" si="17"/>
        <v>0</v>
      </c>
      <c r="L135" s="195">
        <f t="shared" si="17"/>
        <v>0</v>
      </c>
    </row>
    <row r="136" spans="1:12" ht="16.5" hidden="1" thickBot="1" x14ac:dyDescent="0.35">
      <c r="A136" s="201"/>
      <c r="B136" s="193" t="s">
        <v>41</v>
      </c>
      <c r="C136" s="29"/>
      <c r="D136" s="29"/>
      <c r="E136" s="29"/>
      <c r="F136" s="29"/>
      <c r="G136" s="29"/>
      <c r="H136" s="29"/>
      <c r="I136" s="29"/>
      <c r="J136" s="29"/>
      <c r="K136" s="29"/>
      <c r="L136" s="30"/>
    </row>
    <row r="137" spans="1:12" hidden="1" x14ac:dyDescent="0.25">
      <c r="A137" s="34"/>
      <c r="B137" s="21" t="s">
        <v>49</v>
      </c>
      <c r="C137" s="57"/>
      <c r="D137" s="26"/>
      <c r="E137" s="57"/>
      <c r="F137" s="26"/>
      <c r="G137" s="57"/>
      <c r="H137" s="26"/>
      <c r="I137" s="26"/>
      <c r="J137" s="26"/>
      <c r="K137" s="26">
        <f t="shared" ref="K137:L140" si="18">+C137+E137+G137+I137</f>
        <v>0</v>
      </c>
      <c r="L137" s="26">
        <f t="shared" si="18"/>
        <v>0</v>
      </c>
    </row>
    <row r="138" spans="1:12" hidden="1" x14ac:dyDescent="0.25">
      <c r="A138" s="34"/>
      <c r="B138" s="21" t="s">
        <v>42</v>
      </c>
      <c r="C138" s="47"/>
      <c r="D138" s="22"/>
      <c r="E138" s="47"/>
      <c r="F138" s="22"/>
      <c r="G138" s="47"/>
      <c r="H138" s="22"/>
      <c r="I138" s="22"/>
      <c r="J138" s="22"/>
      <c r="K138" s="22">
        <f t="shared" si="18"/>
        <v>0</v>
      </c>
      <c r="L138" s="22">
        <f t="shared" si="18"/>
        <v>0</v>
      </c>
    </row>
    <row r="139" spans="1:12" hidden="1" x14ac:dyDescent="0.25">
      <c r="A139" s="34"/>
      <c r="B139" s="21" t="s">
        <v>50</v>
      </c>
      <c r="C139" s="47"/>
      <c r="D139" s="22"/>
      <c r="E139" s="47"/>
      <c r="F139" s="22"/>
      <c r="G139" s="47"/>
      <c r="H139" s="22"/>
      <c r="I139" s="22"/>
      <c r="J139" s="22"/>
      <c r="K139" s="22">
        <f t="shared" si="18"/>
        <v>0</v>
      </c>
      <c r="L139" s="22">
        <f t="shared" si="18"/>
        <v>0</v>
      </c>
    </row>
    <row r="140" spans="1:12" hidden="1" x14ac:dyDescent="0.25">
      <c r="A140" s="34"/>
      <c r="B140" s="21" t="s">
        <v>43</v>
      </c>
      <c r="C140" s="47"/>
      <c r="D140" s="22"/>
      <c r="E140" s="47"/>
      <c r="F140" s="22"/>
      <c r="G140" s="47"/>
      <c r="H140" s="22"/>
      <c r="I140" s="22"/>
      <c r="J140" s="22"/>
      <c r="K140" s="22">
        <f t="shared" si="18"/>
        <v>0</v>
      </c>
      <c r="L140" s="22">
        <f t="shared" si="18"/>
        <v>0</v>
      </c>
    </row>
    <row r="141" spans="1:12" ht="15.75" hidden="1" x14ac:dyDescent="0.3">
      <c r="A141" s="34"/>
      <c r="B141" s="40" t="s">
        <v>44</v>
      </c>
      <c r="C141" s="33">
        <f>SUM(C137:C140)</f>
        <v>0</v>
      </c>
      <c r="D141" s="33">
        <f t="shared" ref="D141:J141" si="19">SUM(D137:D140)</f>
        <v>0</v>
      </c>
      <c r="E141" s="33">
        <f t="shared" si="19"/>
        <v>0</v>
      </c>
      <c r="F141" s="33">
        <f t="shared" si="19"/>
        <v>0</v>
      </c>
      <c r="G141" s="33">
        <f t="shared" si="19"/>
        <v>0</v>
      </c>
      <c r="H141" s="33">
        <f t="shared" si="19"/>
        <v>0</v>
      </c>
      <c r="I141" s="33">
        <f t="shared" si="19"/>
        <v>0</v>
      </c>
      <c r="J141" s="33">
        <f t="shared" si="19"/>
        <v>0</v>
      </c>
      <c r="K141" s="33">
        <f>SUM(K137:K140)</f>
        <v>0</v>
      </c>
      <c r="L141" s="33">
        <f>SUM(L137:L140)</f>
        <v>0</v>
      </c>
    </row>
    <row r="142" spans="1:12" ht="15.75" hidden="1" x14ac:dyDescent="0.3">
      <c r="A142" s="34"/>
      <c r="B142" s="202"/>
      <c r="C142" s="203"/>
      <c r="D142" s="203"/>
      <c r="E142" s="203"/>
      <c r="F142" s="203"/>
      <c r="G142" s="203"/>
      <c r="H142" s="203"/>
      <c r="I142" s="203"/>
      <c r="J142" s="203"/>
      <c r="K142" s="203"/>
      <c r="L142" s="203"/>
    </row>
    <row r="143" spans="1:12" ht="15.75" hidden="1" x14ac:dyDescent="0.3">
      <c r="A143" s="34"/>
      <c r="B143" s="202"/>
      <c r="C143" s="203"/>
      <c r="D143" s="203"/>
      <c r="E143" s="203"/>
      <c r="F143" s="203"/>
      <c r="G143" s="203"/>
      <c r="H143" s="203"/>
      <c r="I143" s="203"/>
      <c r="J143" s="203"/>
      <c r="K143" s="203"/>
      <c r="L143" s="203"/>
    </row>
    <row r="144" spans="1:12" ht="15.75" hidden="1" x14ac:dyDescent="0.3">
      <c r="A144" s="34"/>
      <c r="B144" s="202"/>
      <c r="C144" s="203"/>
      <c r="D144" s="203"/>
      <c r="E144" s="203"/>
      <c r="F144" s="203"/>
      <c r="G144" s="203"/>
      <c r="H144" s="203"/>
      <c r="I144" s="203"/>
      <c r="J144" s="203"/>
      <c r="K144" s="203"/>
      <c r="L144" s="203"/>
    </row>
    <row r="145" spans="1:12" ht="15.75" hidden="1" x14ac:dyDescent="0.3">
      <c r="A145" s="34"/>
      <c r="B145" s="202"/>
      <c r="C145" s="203"/>
      <c r="D145" s="203"/>
      <c r="E145" s="203"/>
      <c r="F145" s="203"/>
      <c r="G145" s="203"/>
      <c r="H145" s="203"/>
      <c r="I145" s="203"/>
      <c r="J145" s="203"/>
      <c r="K145" s="203"/>
      <c r="L145" s="203"/>
    </row>
    <row r="146" spans="1:12" ht="15.75" hidden="1" x14ac:dyDescent="0.3">
      <c r="A146" s="34"/>
      <c r="B146" s="202"/>
      <c r="C146" s="203"/>
      <c r="D146" s="203"/>
      <c r="E146" s="203"/>
      <c r="F146" s="203"/>
      <c r="G146" s="203"/>
      <c r="H146" s="203"/>
      <c r="I146" s="203"/>
      <c r="J146" s="203"/>
      <c r="K146" s="203"/>
      <c r="L146" s="203"/>
    </row>
    <row r="147" spans="1:12" ht="15.75" hidden="1" x14ac:dyDescent="0.3">
      <c r="A147" s="34"/>
      <c r="B147" s="202"/>
      <c r="C147" s="203"/>
      <c r="D147" s="203"/>
      <c r="E147" s="203"/>
      <c r="F147" s="203"/>
      <c r="G147" s="203"/>
      <c r="H147" s="203"/>
      <c r="I147" s="203"/>
      <c r="J147" s="203"/>
      <c r="K147" s="203"/>
      <c r="L147" s="203"/>
    </row>
    <row r="148" spans="1:12" ht="15.75" hidden="1" x14ac:dyDescent="0.3">
      <c r="A148" s="34"/>
      <c r="B148" s="202"/>
      <c r="C148" s="203"/>
      <c r="D148" s="203"/>
      <c r="E148" s="203"/>
      <c r="F148" s="203"/>
      <c r="G148" s="203"/>
      <c r="H148" s="203"/>
      <c r="I148" s="203"/>
      <c r="J148" s="203"/>
      <c r="K148" s="203"/>
      <c r="L148" s="203"/>
    </row>
    <row r="149" spans="1:12" ht="15.75" hidden="1" x14ac:dyDescent="0.3">
      <c r="A149" s="34"/>
      <c r="B149" s="202"/>
      <c r="C149" s="203"/>
      <c r="D149" s="203"/>
      <c r="E149" s="203"/>
      <c r="F149" s="203"/>
      <c r="G149" s="203"/>
      <c r="H149" s="203"/>
      <c r="I149" s="203"/>
      <c r="J149" s="203"/>
      <c r="K149" s="203"/>
      <c r="L149" s="203"/>
    </row>
    <row r="150" spans="1:12" ht="15.75" hidden="1" x14ac:dyDescent="0.3">
      <c r="A150" s="34"/>
      <c r="B150" s="202"/>
      <c r="C150" s="203"/>
      <c r="D150" s="203"/>
      <c r="E150" s="203"/>
      <c r="F150" s="203"/>
      <c r="G150" s="203"/>
      <c r="H150" s="203"/>
      <c r="I150" s="203"/>
      <c r="J150" s="203"/>
      <c r="K150" s="203"/>
      <c r="L150" s="203"/>
    </row>
    <row r="151" spans="1:12" ht="15.75" hidden="1" x14ac:dyDescent="0.3">
      <c r="A151" s="34"/>
      <c r="B151" s="202"/>
      <c r="C151" s="203"/>
      <c r="D151" s="203"/>
      <c r="E151" s="203"/>
      <c r="F151" s="203"/>
      <c r="G151" s="203"/>
      <c r="H151" s="203"/>
      <c r="I151" s="203"/>
      <c r="J151" s="203"/>
      <c r="K151" s="203"/>
      <c r="L151" s="203"/>
    </row>
    <row r="152" spans="1:12" ht="15.75" hidden="1" x14ac:dyDescent="0.3">
      <c r="A152" s="34"/>
      <c r="B152" s="202"/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</row>
    <row r="153" spans="1:12" ht="15.75" hidden="1" x14ac:dyDescent="0.3">
      <c r="A153" s="34"/>
      <c r="B153" s="202"/>
      <c r="C153" s="203"/>
      <c r="D153" s="203"/>
      <c r="E153" s="203"/>
      <c r="F153" s="203"/>
      <c r="G153" s="203"/>
      <c r="H153" s="203"/>
      <c r="I153" s="203"/>
      <c r="J153" s="203"/>
      <c r="K153" s="203"/>
      <c r="L153" s="203"/>
    </row>
    <row r="154" spans="1:12" ht="15.75" hidden="1" x14ac:dyDescent="0.3">
      <c r="A154" s="34"/>
      <c r="B154" s="202"/>
      <c r="C154" s="203"/>
      <c r="D154" s="203"/>
      <c r="E154" s="203"/>
      <c r="F154" s="203"/>
      <c r="G154" s="203"/>
      <c r="H154" s="203"/>
      <c r="I154" s="203"/>
      <c r="J154" s="203"/>
      <c r="K154" s="203"/>
      <c r="L154" s="203"/>
    </row>
    <row r="155" spans="1:12" ht="15.75" hidden="1" x14ac:dyDescent="0.3">
      <c r="A155" s="34"/>
      <c r="B155" s="202"/>
      <c r="C155" s="203"/>
      <c r="D155" s="203"/>
      <c r="E155" s="203"/>
      <c r="F155" s="203"/>
      <c r="G155" s="203"/>
      <c r="H155" s="203"/>
      <c r="I155" s="203"/>
      <c r="J155" s="203"/>
      <c r="K155" s="203"/>
      <c r="L155" s="203"/>
    </row>
    <row r="156" spans="1:12" ht="15.75" hidden="1" x14ac:dyDescent="0.3">
      <c r="A156" s="34"/>
      <c r="B156" s="202"/>
      <c r="C156" s="203"/>
      <c r="D156" s="203"/>
      <c r="E156" s="203"/>
      <c r="F156" s="203"/>
      <c r="G156" s="203"/>
      <c r="H156" s="203"/>
      <c r="I156" s="203"/>
      <c r="J156" s="203"/>
      <c r="K156" s="203"/>
      <c r="L156" s="203"/>
    </row>
    <row r="157" spans="1:12" ht="15.75" hidden="1" x14ac:dyDescent="0.3">
      <c r="A157" s="34"/>
      <c r="B157" s="202"/>
      <c r="C157" s="203"/>
      <c r="D157" s="203"/>
      <c r="E157" s="203"/>
      <c r="F157" s="203"/>
      <c r="G157" s="203"/>
      <c r="H157" s="203"/>
      <c r="I157" s="203"/>
      <c r="J157" s="203"/>
      <c r="K157" s="203"/>
      <c r="L157" s="203"/>
    </row>
    <row r="158" spans="1:12" ht="15.75" hidden="1" x14ac:dyDescent="0.3">
      <c r="A158" s="34"/>
      <c r="B158" s="202"/>
      <c r="C158" s="203"/>
      <c r="D158" s="203"/>
      <c r="E158" s="203"/>
      <c r="F158" s="203"/>
      <c r="G158" s="203"/>
      <c r="H158" s="203"/>
      <c r="I158" s="203"/>
      <c r="J158" s="203"/>
      <c r="K158" s="203"/>
      <c r="L158" s="203"/>
    </row>
    <row r="159" spans="1:12" ht="15.75" hidden="1" x14ac:dyDescent="0.3">
      <c r="A159" s="34"/>
      <c r="B159" s="202"/>
      <c r="C159" s="203"/>
      <c r="D159" s="203"/>
      <c r="E159" s="203"/>
      <c r="F159" s="203"/>
      <c r="G159" s="203"/>
      <c r="H159" s="203"/>
      <c r="I159" s="203"/>
      <c r="J159" s="203"/>
      <c r="K159" s="203"/>
      <c r="L159" s="203"/>
    </row>
    <row r="160" spans="1:12" ht="15.75" x14ac:dyDescent="0.3">
      <c r="A160" s="34"/>
      <c r="B160" s="202"/>
      <c r="C160" s="203"/>
      <c r="D160" s="203"/>
      <c r="E160" s="203"/>
      <c r="F160" s="203"/>
      <c r="G160" s="203"/>
      <c r="H160" s="203"/>
      <c r="I160" s="203"/>
      <c r="J160" s="203"/>
      <c r="K160" s="203"/>
      <c r="L160" s="203"/>
    </row>
    <row r="161" spans="1:12" ht="15.75" x14ac:dyDescent="0.3">
      <c r="A161" s="34"/>
      <c r="B161" s="202"/>
      <c r="C161" s="203"/>
      <c r="D161" s="203"/>
      <c r="E161" s="203"/>
      <c r="F161" s="203"/>
      <c r="G161" s="203"/>
      <c r="H161" s="203"/>
      <c r="I161" s="203"/>
      <c r="J161" s="203"/>
      <c r="K161" s="203"/>
      <c r="L161" s="203"/>
    </row>
    <row r="162" spans="1:12" ht="15.75" x14ac:dyDescent="0.3">
      <c r="A162" s="34"/>
      <c r="B162" s="202"/>
      <c r="C162" s="203"/>
      <c r="D162" s="203"/>
      <c r="E162" s="203"/>
      <c r="F162" s="203"/>
      <c r="G162" s="203"/>
      <c r="H162" s="203"/>
      <c r="I162" s="203"/>
      <c r="J162" s="203"/>
      <c r="K162" s="203"/>
      <c r="L162" s="203"/>
    </row>
    <row r="163" spans="1:12" ht="15.75" x14ac:dyDescent="0.3">
      <c r="A163" s="34"/>
      <c r="B163" s="202"/>
      <c r="C163" s="203"/>
      <c r="D163" s="203"/>
      <c r="E163" s="203"/>
      <c r="F163" s="203"/>
      <c r="G163" s="203"/>
      <c r="H163" s="203"/>
      <c r="I163" s="203"/>
      <c r="J163" s="203"/>
      <c r="K163" s="203"/>
      <c r="L163" s="203"/>
    </row>
    <row r="164" spans="1:12" ht="15.75" x14ac:dyDescent="0.3">
      <c r="A164" s="34"/>
      <c r="B164" s="202"/>
      <c r="C164" s="203"/>
      <c r="D164" s="203"/>
      <c r="E164" s="203"/>
      <c r="F164" s="203"/>
      <c r="G164" s="203"/>
      <c r="H164" s="203"/>
      <c r="I164" s="203"/>
      <c r="J164" s="203"/>
      <c r="K164" s="203"/>
      <c r="L164" s="203"/>
    </row>
    <row r="165" spans="1:12" ht="15.75" thickBot="1" x14ac:dyDescent="0.3">
      <c r="B165" s="48" t="s">
        <v>169</v>
      </c>
      <c r="I165" s="34"/>
      <c r="J165" s="34"/>
    </row>
    <row r="166" spans="1:12" ht="16.5" thickBot="1" x14ac:dyDescent="0.35">
      <c r="A166" s="5" t="s">
        <v>5</v>
      </c>
      <c r="B166" s="6" t="s">
        <v>6</v>
      </c>
      <c r="C166" s="244" t="s">
        <v>57</v>
      </c>
      <c r="D166" s="245"/>
      <c r="I166" s="34"/>
      <c r="J166" s="34"/>
    </row>
    <row r="167" spans="1:12" ht="15.75" x14ac:dyDescent="0.3">
      <c r="A167" s="8"/>
      <c r="B167" s="9"/>
      <c r="C167" s="10" t="s">
        <v>12</v>
      </c>
      <c r="D167" s="10" t="s">
        <v>13</v>
      </c>
      <c r="I167" s="34"/>
      <c r="J167" s="34"/>
    </row>
    <row r="168" spans="1:12" ht="15.75" x14ac:dyDescent="0.3">
      <c r="A168" s="12" t="s">
        <v>143</v>
      </c>
      <c r="B168" s="9" t="s">
        <v>14</v>
      </c>
      <c r="C168" s="13">
        <f>+K17+K63+K105</f>
        <v>7244434.0099999998</v>
      </c>
      <c r="D168" s="13">
        <f>+L17+L63+L105</f>
        <v>7174536.129999999</v>
      </c>
      <c r="E168" s="49"/>
      <c r="F168" s="50"/>
      <c r="I168" s="34"/>
      <c r="J168" s="34"/>
    </row>
    <row r="169" spans="1:12" ht="15.75" x14ac:dyDescent="0.3">
      <c r="A169" s="51"/>
      <c r="B169" s="9"/>
      <c r="C169" s="51"/>
      <c r="D169" s="52"/>
      <c r="E169" s="53"/>
      <c r="F169" s="53"/>
      <c r="G169" s="49"/>
      <c r="I169" s="34"/>
      <c r="J169" s="34"/>
    </row>
    <row r="170" spans="1:12" ht="15.75" x14ac:dyDescent="0.3">
      <c r="A170" s="51"/>
      <c r="B170" s="9" t="s">
        <v>15</v>
      </c>
      <c r="C170" s="13"/>
      <c r="D170" s="13"/>
      <c r="E170" s="54"/>
      <c r="F170" s="54"/>
      <c r="I170" s="34"/>
      <c r="J170" s="34"/>
    </row>
    <row r="171" spans="1:12" x14ac:dyDescent="0.25">
      <c r="A171" s="20">
        <v>111</v>
      </c>
      <c r="B171" s="21" t="s">
        <v>16</v>
      </c>
      <c r="C171" s="47">
        <f t="shared" ref="C171:D181" si="20">+K20+K66+K108</f>
        <v>154631.26</v>
      </c>
      <c r="D171" s="47">
        <f t="shared" si="20"/>
        <v>70182.48</v>
      </c>
      <c r="E171" s="49"/>
      <c r="F171" s="50"/>
      <c r="I171" s="34"/>
      <c r="J171" s="34"/>
    </row>
    <row r="172" spans="1:12" x14ac:dyDescent="0.25">
      <c r="A172" s="20">
        <v>113</v>
      </c>
      <c r="B172" s="21" t="s">
        <v>17</v>
      </c>
      <c r="C172" s="47">
        <f t="shared" si="20"/>
        <v>31693.739999999998</v>
      </c>
      <c r="D172" s="47">
        <f t="shared" si="20"/>
        <v>19608.489999999998</v>
      </c>
      <c r="E172" s="49"/>
      <c r="F172" s="50"/>
      <c r="I172" s="34"/>
      <c r="J172" s="34"/>
    </row>
    <row r="173" spans="1:12" x14ac:dyDescent="0.25">
      <c r="A173" s="20">
        <v>122</v>
      </c>
      <c r="B173" s="21" t="s">
        <v>18</v>
      </c>
      <c r="C173" s="47">
        <f t="shared" si="20"/>
        <v>6085.56</v>
      </c>
      <c r="D173" s="47">
        <f t="shared" si="20"/>
        <v>0</v>
      </c>
      <c r="E173" s="49"/>
      <c r="F173" s="50"/>
      <c r="I173" s="34"/>
      <c r="J173" s="34"/>
    </row>
    <row r="174" spans="1:12" x14ac:dyDescent="0.25">
      <c r="A174" s="20">
        <v>163</v>
      </c>
      <c r="B174" s="21" t="s">
        <v>19</v>
      </c>
      <c r="C174" s="47">
        <f t="shared" si="20"/>
        <v>75924.2</v>
      </c>
      <c r="D174" s="47">
        <f t="shared" si="20"/>
        <v>0</v>
      </c>
      <c r="E174" s="49"/>
      <c r="F174" s="50"/>
    </row>
    <row r="175" spans="1:12" x14ac:dyDescent="0.25">
      <c r="A175" s="20">
        <v>168</v>
      </c>
      <c r="B175" s="21" t="s">
        <v>164</v>
      </c>
      <c r="C175" s="47">
        <f t="shared" si="20"/>
        <v>100</v>
      </c>
      <c r="D175" s="47">
        <f t="shared" si="20"/>
        <v>0</v>
      </c>
      <c r="E175" s="49"/>
      <c r="F175" s="50"/>
    </row>
    <row r="176" spans="1:12" x14ac:dyDescent="0.25">
      <c r="A176" s="20">
        <v>169</v>
      </c>
      <c r="B176" s="21" t="s">
        <v>165</v>
      </c>
      <c r="C176" s="47">
        <f t="shared" si="20"/>
        <v>10580.01</v>
      </c>
      <c r="D176" s="47">
        <f t="shared" si="20"/>
        <v>0</v>
      </c>
      <c r="E176" s="49"/>
      <c r="F176" s="50"/>
    </row>
    <row r="177" spans="1:6" x14ac:dyDescent="0.25">
      <c r="A177" s="20">
        <v>171</v>
      </c>
      <c r="B177" s="21" t="s">
        <v>166</v>
      </c>
      <c r="C177" s="47">
        <f t="shared" si="20"/>
        <v>10914.99</v>
      </c>
      <c r="D177" s="47">
        <f t="shared" si="20"/>
        <v>0</v>
      </c>
      <c r="E177" s="49"/>
      <c r="F177" s="50"/>
    </row>
    <row r="178" spans="1:6" x14ac:dyDescent="0.25">
      <c r="A178" s="20">
        <v>174</v>
      </c>
      <c r="B178" s="21" t="s">
        <v>20</v>
      </c>
      <c r="C178" s="47">
        <f t="shared" si="20"/>
        <v>22068.989999999998</v>
      </c>
      <c r="D178" s="47">
        <f t="shared" si="20"/>
        <v>0</v>
      </c>
      <c r="E178" s="49"/>
      <c r="F178" s="50"/>
    </row>
    <row r="179" spans="1:6" x14ac:dyDescent="0.25">
      <c r="A179" s="20">
        <v>182</v>
      </c>
      <c r="B179" s="21" t="s">
        <v>21</v>
      </c>
      <c r="C179" s="47">
        <f t="shared" si="20"/>
        <v>953960.49</v>
      </c>
      <c r="D179" s="47">
        <f t="shared" si="20"/>
        <v>32843.760000000002</v>
      </c>
      <c r="E179" s="49"/>
      <c r="F179" s="50"/>
    </row>
    <row r="180" spans="1:6" x14ac:dyDescent="0.25">
      <c r="A180" s="20">
        <v>197</v>
      </c>
      <c r="B180" s="21" t="s">
        <v>22</v>
      </c>
      <c r="C180" s="47">
        <f t="shared" si="20"/>
        <v>127050</v>
      </c>
      <c r="D180" s="47">
        <f t="shared" si="20"/>
        <v>0</v>
      </c>
      <c r="E180" s="49"/>
      <c r="F180" s="50"/>
    </row>
    <row r="181" spans="1:6" x14ac:dyDescent="0.25">
      <c r="A181" s="20">
        <v>199</v>
      </c>
      <c r="B181" s="21" t="s">
        <v>23</v>
      </c>
      <c r="C181" s="47">
        <f t="shared" si="20"/>
        <v>201180</v>
      </c>
      <c r="D181" s="47">
        <f t="shared" si="20"/>
        <v>12300.8</v>
      </c>
      <c r="E181" s="49"/>
      <c r="F181" s="50"/>
    </row>
    <row r="182" spans="1:6" ht="16.5" thickBot="1" x14ac:dyDescent="0.35">
      <c r="A182" s="20"/>
      <c r="B182" s="23" t="s">
        <v>24</v>
      </c>
      <c r="C182" s="56">
        <f>SUM(C171:C181)</f>
        <v>1594189.24</v>
      </c>
      <c r="D182" s="56">
        <f>SUM(D171:D181)</f>
        <v>134935.53</v>
      </c>
      <c r="E182" s="49"/>
    </row>
    <row r="183" spans="1:6" ht="15.75" x14ac:dyDescent="0.3">
      <c r="A183" s="20"/>
      <c r="B183" s="25" t="s">
        <v>25</v>
      </c>
      <c r="C183" s="57"/>
      <c r="D183" s="57"/>
    </row>
    <row r="184" spans="1:6" x14ac:dyDescent="0.25">
      <c r="A184" s="20">
        <v>211</v>
      </c>
      <c r="B184" s="21" t="s">
        <v>26</v>
      </c>
      <c r="C184" s="47">
        <f t="shared" ref="C184:D197" si="21">+K33+K79+K121</f>
        <v>174496.71</v>
      </c>
      <c r="D184" s="47">
        <f t="shared" si="21"/>
        <v>13077</v>
      </c>
      <c r="E184" s="49"/>
      <c r="F184" s="50"/>
    </row>
    <row r="185" spans="1:6" x14ac:dyDescent="0.25">
      <c r="A185" s="20">
        <v>232</v>
      </c>
      <c r="B185" s="21" t="s">
        <v>27</v>
      </c>
      <c r="C185" s="47">
        <f t="shared" si="21"/>
        <v>37500</v>
      </c>
      <c r="D185" s="47">
        <f t="shared" si="21"/>
        <v>0</v>
      </c>
      <c r="E185" s="49"/>
      <c r="F185" s="50"/>
    </row>
    <row r="186" spans="1:6" x14ac:dyDescent="0.25">
      <c r="A186" s="20">
        <v>261</v>
      </c>
      <c r="B186" s="21" t="s">
        <v>28</v>
      </c>
      <c r="C186" s="47">
        <f t="shared" si="21"/>
        <v>248664.06</v>
      </c>
      <c r="D186" s="47">
        <f t="shared" si="21"/>
        <v>0</v>
      </c>
      <c r="E186" s="49"/>
      <c r="F186" s="50"/>
    </row>
    <row r="187" spans="1:6" x14ac:dyDescent="0.25">
      <c r="A187" s="20">
        <v>262</v>
      </c>
      <c r="B187" s="21" t="s">
        <v>29</v>
      </c>
      <c r="C187" s="47">
        <f t="shared" si="21"/>
        <v>2000.0099999999998</v>
      </c>
      <c r="D187" s="47">
        <f t="shared" si="21"/>
        <v>0</v>
      </c>
      <c r="E187" s="49"/>
      <c r="F187" s="50"/>
    </row>
    <row r="188" spans="1:6" x14ac:dyDescent="0.25">
      <c r="A188" s="20">
        <v>266</v>
      </c>
      <c r="B188" s="21" t="s">
        <v>30</v>
      </c>
      <c r="C188" s="47">
        <f t="shared" si="21"/>
        <v>1145817.96</v>
      </c>
      <c r="D188" s="47">
        <f t="shared" si="21"/>
        <v>133.93</v>
      </c>
      <c r="E188" s="49"/>
      <c r="F188" s="50"/>
    </row>
    <row r="189" spans="1:6" x14ac:dyDescent="0.25">
      <c r="A189" s="20">
        <v>267</v>
      </c>
      <c r="B189" s="21" t="s">
        <v>31</v>
      </c>
      <c r="C189" s="47">
        <f t="shared" si="21"/>
        <v>2250</v>
      </c>
      <c r="D189" s="47">
        <f t="shared" si="21"/>
        <v>0</v>
      </c>
      <c r="E189" s="49"/>
      <c r="F189" s="50"/>
    </row>
    <row r="190" spans="1:6" x14ac:dyDescent="0.25">
      <c r="A190" s="20">
        <v>268</v>
      </c>
      <c r="B190" s="21" t="s">
        <v>32</v>
      </c>
      <c r="C190" s="47">
        <f t="shared" si="21"/>
        <v>35433.870000000003</v>
      </c>
      <c r="D190" s="47">
        <f t="shared" si="21"/>
        <v>0</v>
      </c>
      <c r="E190" s="49"/>
      <c r="F190" s="50"/>
    </row>
    <row r="191" spans="1:6" x14ac:dyDescent="0.25">
      <c r="A191" s="20">
        <v>269</v>
      </c>
      <c r="B191" s="21" t="s">
        <v>33</v>
      </c>
      <c r="C191" s="47">
        <f t="shared" si="21"/>
        <v>2499.9900000000002</v>
      </c>
      <c r="D191" s="47">
        <f t="shared" si="21"/>
        <v>0</v>
      </c>
      <c r="E191" s="49"/>
      <c r="F191" s="50"/>
    </row>
    <row r="192" spans="1:6" x14ac:dyDescent="0.25">
      <c r="A192" s="20">
        <v>289</v>
      </c>
      <c r="B192" s="21" t="s">
        <v>34</v>
      </c>
      <c r="C192" s="47">
        <f t="shared" si="21"/>
        <v>1724.6399999999999</v>
      </c>
      <c r="D192" s="47">
        <f t="shared" si="21"/>
        <v>0</v>
      </c>
      <c r="E192" s="49"/>
      <c r="F192" s="50"/>
    </row>
    <row r="193" spans="1:7" x14ac:dyDescent="0.25">
      <c r="A193" s="20">
        <v>292</v>
      </c>
      <c r="B193" s="21" t="s">
        <v>35</v>
      </c>
      <c r="C193" s="47">
        <f t="shared" si="21"/>
        <v>21044.79</v>
      </c>
      <c r="D193" s="47">
        <f t="shared" si="21"/>
        <v>0</v>
      </c>
      <c r="E193" s="49"/>
      <c r="F193" s="50"/>
    </row>
    <row r="194" spans="1:7" x14ac:dyDescent="0.25">
      <c r="A194" s="20">
        <v>295</v>
      </c>
      <c r="B194" s="21" t="s">
        <v>36</v>
      </c>
      <c r="C194" s="47">
        <f t="shared" si="21"/>
        <v>4645620.18</v>
      </c>
      <c r="D194" s="47">
        <f t="shared" si="21"/>
        <v>0</v>
      </c>
      <c r="E194" s="49"/>
      <c r="F194" s="50"/>
      <c r="G194" s="58"/>
    </row>
    <row r="195" spans="1:7" x14ac:dyDescent="0.25">
      <c r="A195" s="20">
        <v>297</v>
      </c>
      <c r="B195" s="21" t="s">
        <v>37</v>
      </c>
      <c r="C195" s="47">
        <f t="shared" si="21"/>
        <v>4773.21</v>
      </c>
      <c r="D195" s="47">
        <f t="shared" si="21"/>
        <v>0</v>
      </c>
      <c r="E195" s="49"/>
      <c r="F195" s="50"/>
    </row>
    <row r="196" spans="1:7" x14ac:dyDescent="0.25">
      <c r="A196" s="20">
        <v>298</v>
      </c>
      <c r="B196" s="21" t="s">
        <v>38</v>
      </c>
      <c r="C196" s="47">
        <f t="shared" si="21"/>
        <v>101274.45000000001</v>
      </c>
      <c r="D196" s="47">
        <f t="shared" si="21"/>
        <v>1000</v>
      </c>
      <c r="E196" s="49"/>
      <c r="F196" s="50"/>
    </row>
    <row r="197" spans="1:7" x14ac:dyDescent="0.25">
      <c r="A197" s="20">
        <v>299</v>
      </c>
      <c r="B197" s="21" t="s">
        <v>39</v>
      </c>
      <c r="C197" s="47">
        <f t="shared" si="21"/>
        <v>57125.490000000005</v>
      </c>
      <c r="D197" s="47">
        <f t="shared" si="21"/>
        <v>0</v>
      </c>
      <c r="E197" s="49"/>
      <c r="F197" s="50"/>
    </row>
    <row r="198" spans="1:7" ht="15.75" x14ac:dyDescent="0.3">
      <c r="A198" s="20"/>
      <c r="B198" s="40" t="s">
        <v>40</v>
      </c>
      <c r="C198" s="59">
        <f>SUM(C184:C197)</f>
        <v>6480225.3600000003</v>
      </c>
      <c r="D198" s="59">
        <f>SUM(D184:D197)</f>
        <v>14210.93</v>
      </c>
      <c r="E198" s="49"/>
      <c r="F198" s="49"/>
    </row>
    <row r="199" spans="1:7" ht="15.75" x14ac:dyDescent="0.3">
      <c r="A199" s="28"/>
      <c r="B199" s="9" t="s">
        <v>58</v>
      </c>
      <c r="C199" s="13">
        <f>+C198+C182</f>
        <v>8074414.6000000006</v>
      </c>
      <c r="D199" s="13">
        <f>+D198+D182</f>
        <v>149146.46</v>
      </c>
    </row>
    <row r="200" spans="1:7" ht="15.75" hidden="1" x14ac:dyDescent="0.3">
      <c r="A200" s="28"/>
      <c r="B200" s="9" t="s">
        <v>41</v>
      </c>
      <c r="C200" s="13"/>
      <c r="D200" s="13"/>
    </row>
    <row r="201" spans="1:7" hidden="1" x14ac:dyDescent="0.25">
      <c r="A201" s="28"/>
      <c r="B201" s="61" t="s">
        <v>49</v>
      </c>
      <c r="C201" s="47">
        <f>K95+K137</f>
        <v>0</v>
      </c>
      <c r="D201" s="47">
        <f>L95+L137</f>
        <v>0</v>
      </c>
    </row>
    <row r="202" spans="1:7" hidden="1" x14ac:dyDescent="0.25">
      <c r="A202" s="28"/>
      <c r="B202" s="61" t="s">
        <v>42</v>
      </c>
      <c r="C202" s="47">
        <f>+K49+K96+K138</f>
        <v>0</v>
      </c>
      <c r="D202" s="47">
        <f>+L49+L96+L138</f>
        <v>0</v>
      </c>
      <c r="E202" s="49"/>
    </row>
    <row r="203" spans="1:7" hidden="1" x14ac:dyDescent="0.25">
      <c r="A203" s="28"/>
      <c r="B203" s="61" t="s">
        <v>50</v>
      </c>
      <c r="C203" s="47">
        <f>+K97+K139</f>
        <v>0</v>
      </c>
      <c r="D203" s="47">
        <f>L97+L139</f>
        <v>0</v>
      </c>
      <c r="E203" s="49"/>
    </row>
    <row r="204" spans="1:7" hidden="1" x14ac:dyDescent="0.25">
      <c r="A204" s="28"/>
      <c r="B204" s="61" t="s">
        <v>43</v>
      </c>
      <c r="C204" s="47">
        <f>K50+K98+K140</f>
        <v>0</v>
      </c>
      <c r="D204" s="47">
        <f>+L50+L98+L140</f>
        <v>0</v>
      </c>
      <c r="E204" s="49"/>
    </row>
    <row r="205" spans="1:7" ht="15.75" hidden="1" x14ac:dyDescent="0.3">
      <c r="A205" s="28"/>
      <c r="B205" s="40" t="s">
        <v>59</v>
      </c>
      <c r="C205" s="13">
        <f>SUM(C201:C204)</f>
        <v>0</v>
      </c>
      <c r="D205" s="13">
        <f>SUM(D201:D204)</f>
        <v>0</v>
      </c>
    </row>
    <row r="206" spans="1:7" ht="15.75" x14ac:dyDescent="0.3">
      <c r="A206" s="28"/>
      <c r="B206" s="9" t="s">
        <v>60</v>
      </c>
      <c r="C206" s="13">
        <f>+C205+C199+C168</f>
        <v>15318848.609999999</v>
      </c>
      <c r="D206" s="13">
        <f>+D205+D199+D168</f>
        <v>7323682.5899999989</v>
      </c>
      <c r="E206" s="49"/>
      <c r="F206" s="49"/>
      <c r="G206" s="49"/>
    </row>
    <row r="207" spans="1:7" ht="15.75" x14ac:dyDescent="0.3">
      <c r="A207" s="34"/>
      <c r="B207" s="207"/>
      <c r="C207" s="62"/>
      <c r="D207" s="63"/>
    </row>
    <row r="208" spans="1:7" ht="15.75" x14ac:dyDescent="0.3">
      <c r="A208" s="34"/>
      <c r="B208" s="207"/>
      <c r="C208" s="64"/>
      <c r="D208" s="65"/>
    </row>
    <row r="209" spans="1:12" ht="15.75" x14ac:dyDescent="0.3">
      <c r="A209" s="34"/>
      <c r="B209" s="207"/>
      <c r="C209" s="64"/>
      <c r="D209" s="65"/>
    </row>
    <row r="210" spans="1:12" ht="15.75" x14ac:dyDescent="0.3">
      <c r="B210" s="207"/>
      <c r="C210" s="64"/>
      <c r="D210" s="65"/>
    </row>
    <row r="211" spans="1:12" ht="15.75" x14ac:dyDescent="0.3">
      <c r="B211" s="207"/>
      <c r="C211" s="64"/>
      <c r="D211" s="65"/>
    </row>
    <row r="212" spans="1:12" ht="15.75" x14ac:dyDescent="0.3">
      <c r="B212" s="207"/>
      <c r="C212" s="64"/>
      <c r="D212" s="65"/>
    </row>
    <row r="213" spans="1:12" ht="15.75" x14ac:dyDescent="0.3">
      <c r="B213" s="207"/>
      <c r="C213" s="64"/>
      <c r="D213" s="65"/>
    </row>
    <row r="214" spans="1:12" ht="15.75" x14ac:dyDescent="0.3">
      <c r="B214" s="207"/>
      <c r="C214" s="64"/>
      <c r="D214" s="65"/>
    </row>
    <row r="215" spans="1:12" x14ac:dyDescent="0.25">
      <c r="B215" s="48"/>
      <c r="C215" s="66"/>
      <c r="D215" s="62"/>
    </row>
    <row r="219" spans="1:12" x14ac:dyDescent="0.25">
      <c r="B219" s="67" t="s">
        <v>61</v>
      </c>
      <c r="D219" s="14" t="s">
        <v>62</v>
      </c>
      <c r="E219" s="14"/>
      <c r="F219" s="14"/>
      <c r="G219" s="48" t="s">
        <v>63</v>
      </c>
      <c r="I219" t="s">
        <v>67</v>
      </c>
    </row>
    <row r="220" spans="1:12" x14ac:dyDescent="0.25">
      <c r="D220" s="246" t="s">
        <v>64</v>
      </c>
      <c r="E220" s="246"/>
      <c r="F220" s="246"/>
      <c r="G220" s="48"/>
      <c r="H220" s="48"/>
      <c r="I220" s="48" t="s">
        <v>68</v>
      </c>
      <c r="J220" s="48"/>
      <c r="K220" s="48"/>
      <c r="L220" s="48"/>
    </row>
    <row r="221" spans="1:12" x14ac:dyDescent="0.25">
      <c r="D221" s="246" t="s">
        <v>65</v>
      </c>
      <c r="E221" s="246"/>
      <c r="F221" s="246"/>
      <c r="G221" s="48"/>
      <c r="H221" s="48"/>
      <c r="I221" s="48" t="s">
        <v>170</v>
      </c>
      <c r="J221" s="48"/>
      <c r="K221" s="48"/>
      <c r="L221" s="48"/>
    </row>
    <row r="222" spans="1:12" x14ac:dyDescent="0.25">
      <c r="D222" s="68"/>
      <c r="E222" s="68"/>
      <c r="H222" s="48"/>
      <c r="I222" s="48"/>
      <c r="J222" s="48"/>
    </row>
    <row r="223" spans="1:12" x14ac:dyDescent="0.25">
      <c r="B223" s="67" t="s">
        <v>66</v>
      </c>
      <c r="D223" s="48" t="s">
        <v>192</v>
      </c>
      <c r="H223" s="69"/>
      <c r="I223" s="69"/>
      <c r="J223" s="69"/>
      <c r="K223" s="247"/>
      <c r="L223" s="247"/>
    </row>
  </sheetData>
  <mergeCells count="29">
    <mergeCell ref="C166:D166"/>
    <mergeCell ref="D220:F220"/>
    <mergeCell ref="D221:F221"/>
    <mergeCell ref="K223:L223"/>
    <mergeCell ref="A102:L102"/>
    <mergeCell ref="C103:D103"/>
    <mergeCell ref="E103:F103"/>
    <mergeCell ref="G103:H103"/>
    <mergeCell ref="I103:J103"/>
    <mergeCell ref="K103:L103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23"/>
  <sheetViews>
    <sheetView topLeftCell="A47" workbookViewId="0">
      <selection activeCell="A160" sqref="A160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29" t="s">
        <v>1</v>
      </c>
      <c r="L8" s="230"/>
    </row>
    <row r="10" spans="1:19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"/>
      <c r="N10" s="2"/>
      <c r="O10" s="2"/>
      <c r="P10" s="2"/>
      <c r="Q10" s="2"/>
      <c r="R10" s="2"/>
      <c r="S10" s="2"/>
    </row>
    <row r="11" spans="1:19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"/>
      <c r="N11" s="2"/>
      <c r="O11" s="2"/>
      <c r="P11" s="2"/>
      <c r="Q11" s="2"/>
      <c r="R11" s="2"/>
      <c r="S11" s="2"/>
    </row>
    <row r="12" spans="1:19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"/>
      <c r="N12" s="2"/>
      <c r="O12" s="2"/>
      <c r="P12" s="2"/>
      <c r="Q12" s="2"/>
      <c r="R12" s="2"/>
      <c r="S12" s="2"/>
    </row>
    <row r="13" spans="1:19" x14ac:dyDescent="0.25">
      <c r="A13" s="216"/>
      <c r="B13" s="216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6"/>
      <c r="Q13" s="216"/>
      <c r="R13" s="216"/>
      <c r="S13" s="216"/>
    </row>
    <row r="14" spans="1:19" ht="16.5" thickBot="1" x14ac:dyDescent="0.3">
      <c r="A14" s="234" t="s">
        <v>163</v>
      </c>
      <c r="B14" s="234"/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4"/>
      <c r="N14" s="4"/>
      <c r="O14" s="4"/>
      <c r="P14" s="4"/>
      <c r="Q14" s="4"/>
      <c r="R14" s="4"/>
      <c r="S14" s="4"/>
    </row>
    <row r="15" spans="1:19" ht="30.75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  <c r="K15" s="244" t="s">
        <v>11</v>
      </c>
      <c r="L15" s="245"/>
      <c r="M15" s="217"/>
      <c r="N15" s="235"/>
      <c r="O15" s="235"/>
      <c r="P15" s="235"/>
      <c r="Q15" s="235"/>
      <c r="R15" s="235"/>
      <c r="S15" s="235"/>
    </row>
    <row r="16" spans="1:19" ht="15.75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  <c r="K16" s="10" t="s">
        <v>12</v>
      </c>
      <c r="L16" s="10" t="s">
        <v>13</v>
      </c>
      <c r="M16" s="11"/>
      <c r="N16" s="217"/>
      <c r="O16" s="11"/>
      <c r="P16" s="217"/>
      <c r="Q16" s="11"/>
      <c r="R16" s="217"/>
      <c r="S16" s="11"/>
    </row>
    <row r="17" spans="1:19" ht="15.75" x14ac:dyDescent="0.3">
      <c r="A17" s="12" t="s">
        <v>143</v>
      </c>
      <c r="B17" s="9" t="s">
        <v>14</v>
      </c>
      <c r="C17" s="59">
        <v>2414811.33</v>
      </c>
      <c r="D17" s="13">
        <v>2367268.7000000002</v>
      </c>
      <c r="E17" s="59">
        <v>2414811.34</v>
      </c>
      <c r="F17" s="13">
        <v>2396683.9</v>
      </c>
      <c r="G17" s="59">
        <v>2414811.34</v>
      </c>
      <c r="H17" s="13">
        <v>2410583.5299999998</v>
      </c>
      <c r="I17" s="59">
        <v>2414811.34</v>
      </c>
      <c r="J17" s="13">
        <v>2417060.7799999998</v>
      </c>
      <c r="K17" s="13">
        <f>+C17+E17+G17+I17</f>
        <v>9659245.3499999996</v>
      </c>
      <c r="L17" s="13">
        <f>+D17+F17+H17+J17</f>
        <v>9591596.9099999983</v>
      </c>
      <c r="M17" s="14"/>
      <c r="N17" s="14"/>
      <c r="O17" s="14"/>
      <c r="P17" s="14"/>
      <c r="Q17" s="14"/>
      <c r="R17" s="14"/>
      <c r="S17" s="14"/>
    </row>
    <row r="18" spans="1:19" ht="15.75" x14ac:dyDescent="0.3">
      <c r="A18" s="15"/>
      <c r="B18" s="16"/>
      <c r="C18" s="17"/>
      <c r="D18" s="15"/>
      <c r="E18" s="18"/>
      <c r="F18" s="18"/>
      <c r="G18" s="15"/>
      <c r="H18" s="18"/>
      <c r="I18" s="15"/>
      <c r="J18" s="18"/>
      <c r="K18" s="17"/>
      <c r="L18" s="17"/>
      <c r="M18" s="14"/>
      <c r="N18" s="14"/>
      <c r="O18" s="14"/>
      <c r="P18" s="14"/>
      <c r="Q18" s="14"/>
      <c r="R18" s="14"/>
      <c r="S18" s="14"/>
    </row>
    <row r="19" spans="1:19" ht="15.75" x14ac:dyDescent="0.3">
      <c r="A19" s="15"/>
      <c r="B19" s="16" t="s">
        <v>15</v>
      </c>
      <c r="C19" s="19">
        <f t="shared" ref="C19:H19" si="0">+C31+C47</f>
        <v>2612557.8600000003</v>
      </c>
      <c r="D19" s="19">
        <f t="shared" si="0"/>
        <v>0</v>
      </c>
      <c r="E19" s="19">
        <f t="shared" si="0"/>
        <v>2689873.49</v>
      </c>
      <c r="F19" s="19">
        <f t="shared" si="0"/>
        <v>16502.89</v>
      </c>
      <c r="G19" s="19">
        <f t="shared" si="0"/>
        <v>2771983.25</v>
      </c>
      <c r="H19" s="19">
        <f t="shared" si="0"/>
        <v>132643.56999999998</v>
      </c>
      <c r="I19" s="19">
        <f>+I31+I47</f>
        <v>2771983.25</v>
      </c>
      <c r="J19" s="19">
        <f>+J31+J47</f>
        <v>748869.8</v>
      </c>
      <c r="K19" s="19">
        <f>+C19+E19+G19+I19</f>
        <v>10846397.850000001</v>
      </c>
      <c r="L19" s="19">
        <f>+D19+F19+H19+J19</f>
        <v>898016.26</v>
      </c>
      <c r="M19" s="14"/>
      <c r="N19" s="14"/>
      <c r="O19" s="14"/>
      <c r="P19" s="14"/>
      <c r="Q19" s="14"/>
      <c r="R19" s="14"/>
      <c r="S19" s="14"/>
    </row>
    <row r="20" spans="1:19" x14ac:dyDescent="0.25">
      <c r="A20" s="20">
        <v>111</v>
      </c>
      <c r="B20" s="21" t="s">
        <v>16</v>
      </c>
      <c r="C20" s="22">
        <v>0</v>
      </c>
      <c r="D20" s="22">
        <v>0</v>
      </c>
      <c r="E20" s="22">
        <v>77315.63</v>
      </c>
      <c r="F20" s="22">
        <v>0</v>
      </c>
      <c r="G20" s="22">
        <v>77315.63</v>
      </c>
      <c r="H20" s="22">
        <v>70182.48</v>
      </c>
      <c r="I20" s="22">
        <v>77315.63</v>
      </c>
      <c r="J20" s="22">
        <v>80017.570000000007</v>
      </c>
      <c r="K20" s="22">
        <f>+C20+E20+G20+I20</f>
        <v>231946.89</v>
      </c>
      <c r="L20" s="22">
        <f>+D20+F20+H20+J20</f>
        <v>150200.04999999999</v>
      </c>
      <c r="M20" s="14"/>
      <c r="N20" s="14"/>
      <c r="O20" s="14"/>
      <c r="P20" s="14"/>
      <c r="Q20" s="14"/>
      <c r="R20" s="14"/>
      <c r="S20" s="14"/>
    </row>
    <row r="21" spans="1:19" x14ac:dyDescent="0.25">
      <c r="A21" s="20">
        <v>113</v>
      </c>
      <c r="B21" s="21" t="s">
        <v>17</v>
      </c>
      <c r="C21" s="22">
        <v>10564.58</v>
      </c>
      <c r="D21" s="22">
        <v>0</v>
      </c>
      <c r="E21" s="22">
        <v>10564.58</v>
      </c>
      <c r="F21" s="22">
        <v>8302.09</v>
      </c>
      <c r="G21" s="22">
        <v>10564.58</v>
      </c>
      <c r="H21" s="22">
        <v>11306.4</v>
      </c>
      <c r="I21" s="22">
        <v>10564.58</v>
      </c>
      <c r="J21" s="22">
        <v>11126.04</v>
      </c>
      <c r="K21" s="22">
        <f t="shared" ref="K21:L30" si="1">+C21+E21+G21+I21</f>
        <v>42258.32</v>
      </c>
      <c r="L21" s="22">
        <f t="shared" si="1"/>
        <v>30734.53</v>
      </c>
      <c r="M21" s="14"/>
      <c r="N21" s="14"/>
      <c r="O21" s="14"/>
      <c r="P21" s="14"/>
      <c r="Q21" s="14"/>
      <c r="R21" s="14"/>
      <c r="S21" s="14"/>
    </row>
    <row r="22" spans="1:19" x14ac:dyDescent="0.25">
      <c r="A22" s="20">
        <v>122</v>
      </c>
      <c r="B22" s="21" t="s">
        <v>18</v>
      </c>
      <c r="C22" s="22">
        <v>0</v>
      </c>
      <c r="D22" s="22">
        <v>0</v>
      </c>
      <c r="E22" s="22">
        <v>0</v>
      </c>
      <c r="F22" s="22">
        <v>0</v>
      </c>
      <c r="G22" s="22">
        <v>6085.56</v>
      </c>
      <c r="H22" s="22">
        <v>0</v>
      </c>
      <c r="I22" s="22">
        <v>6085.56</v>
      </c>
      <c r="J22" s="22">
        <v>0</v>
      </c>
      <c r="K22" s="22">
        <f t="shared" si="1"/>
        <v>12171.12</v>
      </c>
      <c r="L22" s="22">
        <f t="shared" si="1"/>
        <v>0</v>
      </c>
      <c r="M22" s="14"/>
      <c r="N22" s="14"/>
      <c r="O22" s="14"/>
      <c r="P22" s="14"/>
      <c r="Q22" s="14"/>
      <c r="R22" s="14"/>
      <c r="S22" s="14"/>
    </row>
    <row r="23" spans="1:19" x14ac:dyDescent="0.25">
      <c r="A23" s="20">
        <v>163</v>
      </c>
      <c r="B23" s="21" t="s">
        <v>19</v>
      </c>
      <c r="C23" s="22">
        <v>0</v>
      </c>
      <c r="D23" s="22">
        <v>0</v>
      </c>
      <c r="E23" s="22">
        <v>0</v>
      </c>
      <c r="F23" s="22">
        <v>0</v>
      </c>
      <c r="G23" s="22">
        <v>75924.2</v>
      </c>
      <c r="H23" s="22">
        <v>0</v>
      </c>
      <c r="I23" s="22">
        <v>75924.2</v>
      </c>
      <c r="J23" s="22">
        <v>0</v>
      </c>
      <c r="K23" s="22">
        <f t="shared" si="1"/>
        <v>151848.4</v>
      </c>
      <c r="L23" s="22">
        <f t="shared" si="1"/>
        <v>0</v>
      </c>
      <c r="M23" s="14"/>
      <c r="N23" s="14"/>
      <c r="O23" s="14"/>
      <c r="P23" s="14"/>
      <c r="Q23" s="14"/>
      <c r="R23" s="14"/>
      <c r="S23" s="14"/>
    </row>
    <row r="24" spans="1:19" x14ac:dyDescent="0.25">
      <c r="A24" s="20">
        <v>168</v>
      </c>
      <c r="B24" s="21" t="s">
        <v>164</v>
      </c>
      <c r="C24" s="22">
        <v>0</v>
      </c>
      <c r="D24" s="22">
        <v>0</v>
      </c>
      <c r="E24" s="22">
        <v>0</v>
      </c>
      <c r="F24" s="22">
        <v>0</v>
      </c>
      <c r="G24" s="22">
        <v>100</v>
      </c>
      <c r="H24" s="22">
        <v>0</v>
      </c>
      <c r="I24" s="22">
        <v>100</v>
      </c>
      <c r="J24" s="22">
        <v>0</v>
      </c>
      <c r="K24" s="22">
        <f>+C24+E24+G24+I24</f>
        <v>200</v>
      </c>
      <c r="L24" s="22">
        <f>+D24+F24+H24+J24</f>
        <v>0</v>
      </c>
      <c r="M24" s="14"/>
      <c r="N24" s="14"/>
      <c r="O24" s="14"/>
      <c r="P24" s="14"/>
      <c r="Q24" s="14"/>
      <c r="R24" s="14"/>
      <c r="S24" s="14"/>
    </row>
    <row r="25" spans="1:19" x14ac:dyDescent="0.25">
      <c r="A25" s="20">
        <v>169</v>
      </c>
      <c r="B25" s="21" t="s">
        <v>165</v>
      </c>
      <c r="C25" s="22">
        <v>3526.67</v>
      </c>
      <c r="D25" s="22">
        <v>0</v>
      </c>
      <c r="E25" s="22">
        <v>3526.67</v>
      </c>
      <c r="F25" s="22">
        <v>0</v>
      </c>
      <c r="G25" s="22">
        <v>3526.67</v>
      </c>
      <c r="H25" s="22">
        <v>0</v>
      </c>
      <c r="I25" s="22">
        <v>3526.67</v>
      </c>
      <c r="J25" s="22">
        <v>0</v>
      </c>
      <c r="K25" s="22">
        <f t="shared" si="1"/>
        <v>14106.68</v>
      </c>
      <c r="L25" s="22">
        <f t="shared" si="1"/>
        <v>0</v>
      </c>
      <c r="M25" s="14"/>
      <c r="N25" s="14"/>
      <c r="O25" s="14"/>
      <c r="P25" s="14"/>
      <c r="Q25" s="14"/>
      <c r="R25" s="14"/>
      <c r="S25" s="14"/>
    </row>
    <row r="26" spans="1:19" x14ac:dyDescent="0.25">
      <c r="A26" s="20">
        <v>171</v>
      </c>
      <c r="B26" s="21" t="s">
        <v>166</v>
      </c>
      <c r="C26" s="22">
        <v>3638.33</v>
      </c>
      <c r="D26" s="22">
        <v>0</v>
      </c>
      <c r="E26" s="22">
        <v>3638.33</v>
      </c>
      <c r="F26" s="22">
        <v>0</v>
      </c>
      <c r="G26" s="22">
        <v>3638.33</v>
      </c>
      <c r="H26" s="22">
        <v>0</v>
      </c>
      <c r="I26" s="22">
        <v>3638.33</v>
      </c>
      <c r="J26" s="22">
        <v>0</v>
      </c>
      <c r="K26" s="22">
        <f t="shared" si="1"/>
        <v>14553.32</v>
      </c>
      <c r="L26" s="22">
        <f t="shared" si="1"/>
        <v>0</v>
      </c>
      <c r="M26" s="14"/>
      <c r="N26" s="14"/>
      <c r="O26" s="14"/>
      <c r="P26" s="14"/>
      <c r="Q26" s="14"/>
      <c r="R26" s="14"/>
      <c r="S26" s="14"/>
    </row>
    <row r="27" spans="1:19" x14ac:dyDescent="0.25">
      <c r="A27" s="20">
        <v>174</v>
      </c>
      <c r="B27" s="21" t="s">
        <v>20</v>
      </c>
      <c r="C27" s="22">
        <v>7356.33</v>
      </c>
      <c r="D27" s="22">
        <v>0</v>
      </c>
      <c r="E27" s="22">
        <v>7356.33</v>
      </c>
      <c r="F27" s="22">
        <v>0</v>
      </c>
      <c r="G27" s="22">
        <v>7356.33</v>
      </c>
      <c r="H27" s="22">
        <v>0</v>
      </c>
      <c r="I27" s="22">
        <v>7356.33</v>
      </c>
      <c r="J27" s="22">
        <v>6360</v>
      </c>
      <c r="K27" s="22">
        <f t="shared" si="1"/>
        <v>29425.32</v>
      </c>
      <c r="L27" s="22">
        <f t="shared" si="1"/>
        <v>6360</v>
      </c>
      <c r="M27" s="14"/>
      <c r="N27" s="14"/>
      <c r="O27" s="14"/>
      <c r="P27" s="14"/>
      <c r="Q27" s="14"/>
      <c r="R27" s="14"/>
      <c r="S27" s="14"/>
    </row>
    <row r="28" spans="1:19" x14ac:dyDescent="0.25">
      <c r="A28" s="20">
        <v>182</v>
      </c>
      <c r="B28" s="21" t="s">
        <v>21</v>
      </c>
      <c r="C28" s="22">
        <v>317986.83</v>
      </c>
      <c r="D28" s="22">
        <v>0</v>
      </c>
      <c r="E28" s="22">
        <v>317986.83</v>
      </c>
      <c r="F28" s="22">
        <v>0</v>
      </c>
      <c r="G28" s="22">
        <v>317986.83</v>
      </c>
      <c r="H28" s="22">
        <v>32843.760000000002</v>
      </c>
      <c r="I28" s="22">
        <v>317986.83</v>
      </c>
      <c r="J28" s="22">
        <v>99905.74</v>
      </c>
      <c r="K28" s="22">
        <f t="shared" si="1"/>
        <v>1271947.32</v>
      </c>
      <c r="L28" s="22">
        <f t="shared" si="1"/>
        <v>132749.5</v>
      </c>
      <c r="M28" s="14"/>
      <c r="N28" s="14"/>
      <c r="O28" s="14"/>
      <c r="P28" s="14"/>
      <c r="Q28" s="14"/>
      <c r="R28" s="14"/>
      <c r="S28" s="14"/>
    </row>
    <row r="29" spans="1:19" x14ac:dyDescent="0.25">
      <c r="A29" s="20">
        <v>197</v>
      </c>
      <c r="B29" s="21" t="s">
        <v>22</v>
      </c>
      <c r="C29" s="22">
        <v>42350</v>
      </c>
      <c r="D29" s="22">
        <v>0</v>
      </c>
      <c r="E29" s="22">
        <v>42350</v>
      </c>
      <c r="F29" s="22">
        <v>0</v>
      </c>
      <c r="G29" s="22">
        <v>42350</v>
      </c>
      <c r="H29" s="22">
        <v>0</v>
      </c>
      <c r="I29" s="22">
        <v>42350</v>
      </c>
      <c r="J29" s="22">
        <v>84000</v>
      </c>
      <c r="K29" s="22">
        <f t="shared" si="1"/>
        <v>169400</v>
      </c>
      <c r="L29" s="22">
        <f t="shared" si="1"/>
        <v>84000</v>
      </c>
      <c r="M29" s="14"/>
      <c r="N29" s="14"/>
      <c r="O29" s="14"/>
      <c r="P29" s="14"/>
      <c r="Q29" s="14"/>
      <c r="R29" s="14"/>
      <c r="S29" s="14"/>
    </row>
    <row r="30" spans="1:19" ht="15.75" thickBot="1" x14ac:dyDescent="0.3">
      <c r="A30" s="189">
        <v>199</v>
      </c>
      <c r="B30" s="190" t="s">
        <v>23</v>
      </c>
      <c r="C30" s="22">
        <v>67060</v>
      </c>
      <c r="D30" s="191">
        <v>0</v>
      </c>
      <c r="E30" s="22">
        <v>67060</v>
      </c>
      <c r="F30" s="191">
        <v>8200.7999999999993</v>
      </c>
      <c r="G30" s="22">
        <v>67060</v>
      </c>
      <c r="H30" s="191">
        <v>4100</v>
      </c>
      <c r="I30" s="22">
        <v>67060</v>
      </c>
      <c r="J30" s="191">
        <v>6150.2</v>
      </c>
      <c r="K30" s="191">
        <f t="shared" si="1"/>
        <v>268240</v>
      </c>
      <c r="L30" s="191">
        <f t="shared" si="1"/>
        <v>18451</v>
      </c>
      <c r="M30" s="14"/>
      <c r="N30" s="14"/>
      <c r="O30" s="14"/>
      <c r="P30" s="14"/>
      <c r="Q30" s="14"/>
      <c r="R30" s="14"/>
      <c r="S30" s="14"/>
    </row>
    <row r="31" spans="1:19" ht="16.5" thickBot="1" x14ac:dyDescent="0.35">
      <c r="A31" s="192"/>
      <c r="B31" s="193" t="s">
        <v>24</v>
      </c>
      <c r="C31" s="194">
        <f t="shared" ref="C31:L31" si="2">SUM(C20:C30)</f>
        <v>452482.74</v>
      </c>
      <c r="D31" s="194">
        <f t="shared" si="2"/>
        <v>0</v>
      </c>
      <c r="E31" s="194">
        <f t="shared" si="2"/>
        <v>529798.37</v>
      </c>
      <c r="F31" s="194">
        <f t="shared" si="2"/>
        <v>16502.89</v>
      </c>
      <c r="G31" s="194">
        <f t="shared" si="2"/>
        <v>611908.13</v>
      </c>
      <c r="H31" s="194">
        <f t="shared" si="2"/>
        <v>118432.63999999998</v>
      </c>
      <c r="I31" s="194">
        <f t="shared" si="2"/>
        <v>611908.13</v>
      </c>
      <c r="J31" s="194">
        <f t="shared" si="2"/>
        <v>287559.55000000005</v>
      </c>
      <c r="K31" s="194">
        <f t="shared" si="2"/>
        <v>2206097.37</v>
      </c>
      <c r="L31" s="195">
        <f t="shared" si="2"/>
        <v>422495.07999999996</v>
      </c>
      <c r="M31" s="14"/>
      <c r="N31" s="14"/>
      <c r="O31" s="14"/>
      <c r="P31" s="14"/>
      <c r="Q31" s="14"/>
      <c r="R31" s="14"/>
      <c r="S31" s="14"/>
    </row>
    <row r="32" spans="1:19" ht="15.75" x14ac:dyDescent="0.3">
      <c r="A32" s="196"/>
      <c r="B32" s="25" t="s">
        <v>25</v>
      </c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14"/>
      <c r="N32" s="14"/>
      <c r="O32" s="14"/>
      <c r="P32" s="14"/>
      <c r="Q32" s="14"/>
      <c r="R32" s="14"/>
      <c r="S32" s="14"/>
    </row>
    <row r="33" spans="1:19" x14ac:dyDescent="0.25">
      <c r="A33" s="20">
        <v>211</v>
      </c>
      <c r="B33" s="21" t="s">
        <v>26</v>
      </c>
      <c r="C33" s="22">
        <v>58165.57</v>
      </c>
      <c r="D33" s="22">
        <v>0</v>
      </c>
      <c r="E33" s="22">
        <v>58165.57</v>
      </c>
      <c r="F33" s="22">
        <v>0</v>
      </c>
      <c r="G33" s="22">
        <v>58165.57</v>
      </c>
      <c r="H33" s="22">
        <v>13077</v>
      </c>
      <c r="I33" s="22">
        <v>58165.57</v>
      </c>
      <c r="J33" s="22">
        <v>90483.25</v>
      </c>
      <c r="K33" s="22">
        <f t="shared" ref="K33:L46" si="3">+C33+E33+G33+I33</f>
        <v>232662.28</v>
      </c>
      <c r="L33" s="22">
        <f>+D33+F33+H33+J33</f>
        <v>103560.25</v>
      </c>
      <c r="M33" s="14"/>
      <c r="N33" s="14"/>
      <c r="O33" s="14"/>
      <c r="P33" s="14"/>
      <c r="Q33" s="14"/>
      <c r="R33" s="14"/>
      <c r="S33" s="14"/>
    </row>
    <row r="34" spans="1:19" x14ac:dyDescent="0.25">
      <c r="A34" s="20">
        <v>232</v>
      </c>
      <c r="B34" s="21" t="s">
        <v>27</v>
      </c>
      <c r="C34" s="22">
        <v>12500</v>
      </c>
      <c r="D34" s="22">
        <v>0</v>
      </c>
      <c r="E34" s="22">
        <v>12500</v>
      </c>
      <c r="F34" s="22">
        <v>0</v>
      </c>
      <c r="G34" s="22">
        <v>12500</v>
      </c>
      <c r="H34" s="22">
        <v>0</v>
      </c>
      <c r="I34" s="22">
        <v>12500</v>
      </c>
      <c r="J34" s="22">
        <v>0</v>
      </c>
      <c r="K34" s="22">
        <f t="shared" si="3"/>
        <v>50000</v>
      </c>
      <c r="L34" s="22">
        <f t="shared" si="3"/>
        <v>0</v>
      </c>
      <c r="M34" s="14"/>
      <c r="N34" s="14"/>
      <c r="O34" s="14"/>
      <c r="P34" s="14"/>
      <c r="Q34" s="14"/>
      <c r="R34" s="14"/>
      <c r="S34" s="14"/>
    </row>
    <row r="35" spans="1:19" x14ac:dyDescent="0.25">
      <c r="A35" s="20">
        <v>261</v>
      </c>
      <c r="B35" s="21" t="s">
        <v>28</v>
      </c>
      <c r="C35" s="22">
        <v>82888.02</v>
      </c>
      <c r="D35" s="22">
        <v>0</v>
      </c>
      <c r="E35" s="22">
        <v>82888.02</v>
      </c>
      <c r="F35" s="22">
        <v>0</v>
      </c>
      <c r="G35" s="22">
        <v>82888.02</v>
      </c>
      <c r="H35" s="22">
        <v>0</v>
      </c>
      <c r="I35" s="22">
        <v>82888.02</v>
      </c>
      <c r="J35" s="22">
        <v>61685.07</v>
      </c>
      <c r="K35" s="22">
        <f t="shared" si="3"/>
        <v>331552.08</v>
      </c>
      <c r="L35" s="22">
        <f t="shared" si="3"/>
        <v>61685.07</v>
      </c>
      <c r="M35" s="14"/>
      <c r="N35" s="14"/>
      <c r="O35" s="14"/>
      <c r="P35" s="14"/>
      <c r="Q35" s="14"/>
      <c r="R35" s="14"/>
      <c r="S35" s="14"/>
    </row>
    <row r="36" spans="1:19" x14ac:dyDescent="0.25">
      <c r="A36" s="20">
        <v>262</v>
      </c>
      <c r="B36" s="21" t="s">
        <v>29</v>
      </c>
      <c r="C36" s="22">
        <v>666.67</v>
      </c>
      <c r="D36" s="22">
        <v>0</v>
      </c>
      <c r="E36" s="22">
        <v>666.67</v>
      </c>
      <c r="F36" s="22">
        <v>0</v>
      </c>
      <c r="G36" s="22">
        <v>666.67</v>
      </c>
      <c r="H36" s="22">
        <v>0</v>
      </c>
      <c r="I36" s="22">
        <v>666.67</v>
      </c>
      <c r="J36" s="22">
        <v>0</v>
      </c>
      <c r="K36" s="22">
        <f t="shared" si="3"/>
        <v>2666.68</v>
      </c>
      <c r="L36" s="22">
        <f t="shared" si="3"/>
        <v>0</v>
      </c>
      <c r="M36" s="14"/>
      <c r="N36" s="14"/>
      <c r="O36" s="14"/>
      <c r="P36" s="14"/>
      <c r="Q36" s="14"/>
      <c r="R36" s="14"/>
      <c r="S36" s="14"/>
    </row>
    <row r="37" spans="1:19" x14ac:dyDescent="0.25">
      <c r="A37" s="20">
        <v>266</v>
      </c>
      <c r="B37" s="21" t="s">
        <v>30</v>
      </c>
      <c r="C37" s="22">
        <v>381939.32</v>
      </c>
      <c r="D37" s="22">
        <v>0</v>
      </c>
      <c r="E37" s="22">
        <v>381939.32</v>
      </c>
      <c r="F37" s="22">
        <v>0</v>
      </c>
      <c r="G37" s="22">
        <v>381939.32</v>
      </c>
      <c r="H37" s="22">
        <v>133.93</v>
      </c>
      <c r="I37" s="22">
        <v>381939.32</v>
      </c>
      <c r="J37" s="22">
        <v>194422.07</v>
      </c>
      <c r="K37" s="22">
        <f t="shared" si="3"/>
        <v>1527757.28</v>
      </c>
      <c r="L37" s="22">
        <f t="shared" si="3"/>
        <v>194556</v>
      </c>
      <c r="M37" s="14"/>
      <c r="N37" s="14"/>
      <c r="O37" s="14"/>
      <c r="P37" s="14"/>
      <c r="Q37" s="14"/>
      <c r="R37" s="14"/>
      <c r="S37" s="14"/>
    </row>
    <row r="38" spans="1:19" x14ac:dyDescent="0.25">
      <c r="A38" s="20">
        <v>267</v>
      </c>
      <c r="B38" s="21" t="s">
        <v>31</v>
      </c>
      <c r="C38" s="22">
        <v>750</v>
      </c>
      <c r="D38" s="22">
        <v>0</v>
      </c>
      <c r="E38" s="22">
        <v>750</v>
      </c>
      <c r="F38" s="22">
        <v>0</v>
      </c>
      <c r="G38" s="22">
        <v>750</v>
      </c>
      <c r="H38" s="22">
        <v>0</v>
      </c>
      <c r="I38" s="22">
        <v>750</v>
      </c>
      <c r="J38" s="22">
        <v>0</v>
      </c>
      <c r="K38" s="22">
        <f t="shared" si="3"/>
        <v>3000</v>
      </c>
      <c r="L38" s="22">
        <f t="shared" si="3"/>
        <v>0</v>
      </c>
      <c r="M38" s="14"/>
      <c r="N38" s="14"/>
      <c r="O38" s="14"/>
      <c r="P38" s="14"/>
      <c r="Q38" s="14"/>
      <c r="R38" s="14"/>
      <c r="S38" s="14"/>
    </row>
    <row r="39" spans="1:19" x14ac:dyDescent="0.25">
      <c r="A39" s="20">
        <v>268</v>
      </c>
      <c r="B39" s="21" t="s">
        <v>32</v>
      </c>
      <c r="C39" s="22">
        <v>11811.29</v>
      </c>
      <c r="D39" s="22">
        <v>0</v>
      </c>
      <c r="E39" s="22">
        <v>11811.29</v>
      </c>
      <c r="F39" s="22">
        <v>0</v>
      </c>
      <c r="G39" s="22">
        <v>11811.29</v>
      </c>
      <c r="H39" s="22">
        <v>0</v>
      </c>
      <c r="I39" s="22">
        <v>11811.29</v>
      </c>
      <c r="J39" s="22">
        <v>0</v>
      </c>
      <c r="K39" s="22">
        <f t="shared" si="3"/>
        <v>47245.16</v>
      </c>
      <c r="L39" s="22">
        <f t="shared" si="3"/>
        <v>0</v>
      </c>
      <c r="M39" s="14"/>
      <c r="N39" s="14"/>
      <c r="O39" s="14"/>
      <c r="P39" s="14"/>
      <c r="Q39" s="14"/>
      <c r="R39" s="14"/>
      <c r="S39" s="14"/>
    </row>
    <row r="40" spans="1:19" x14ac:dyDescent="0.25">
      <c r="A40" s="20">
        <v>269</v>
      </c>
      <c r="B40" s="21" t="s">
        <v>33</v>
      </c>
      <c r="C40" s="22">
        <v>833.33</v>
      </c>
      <c r="D40" s="22">
        <v>0</v>
      </c>
      <c r="E40" s="22">
        <v>833.33</v>
      </c>
      <c r="F40" s="22">
        <v>0</v>
      </c>
      <c r="G40" s="22">
        <v>833.33</v>
      </c>
      <c r="H40" s="22">
        <v>0</v>
      </c>
      <c r="I40" s="22">
        <v>833.33</v>
      </c>
      <c r="J40" s="22">
        <v>0</v>
      </c>
      <c r="K40" s="22">
        <f t="shared" si="3"/>
        <v>3333.32</v>
      </c>
      <c r="L40" s="22">
        <f t="shared" si="3"/>
        <v>0</v>
      </c>
      <c r="M40" s="14"/>
      <c r="N40" s="14"/>
      <c r="O40" s="14"/>
      <c r="P40" s="14"/>
      <c r="Q40" s="14"/>
      <c r="R40" s="14"/>
      <c r="S40" s="14"/>
    </row>
    <row r="41" spans="1:19" x14ac:dyDescent="0.25">
      <c r="A41" s="20">
        <v>289</v>
      </c>
      <c r="B41" s="21" t="s">
        <v>34</v>
      </c>
      <c r="C41" s="22">
        <v>574.88</v>
      </c>
      <c r="D41" s="22">
        <v>0</v>
      </c>
      <c r="E41" s="22">
        <v>574.88</v>
      </c>
      <c r="F41" s="22">
        <v>0</v>
      </c>
      <c r="G41" s="22">
        <v>574.88</v>
      </c>
      <c r="H41" s="22">
        <v>0</v>
      </c>
      <c r="I41" s="22">
        <v>574.88</v>
      </c>
      <c r="J41" s="22">
        <v>0</v>
      </c>
      <c r="K41" s="22">
        <f t="shared" si="3"/>
        <v>2299.52</v>
      </c>
      <c r="L41" s="22">
        <f t="shared" si="3"/>
        <v>0</v>
      </c>
      <c r="M41" s="14"/>
      <c r="N41" s="14"/>
      <c r="O41" s="14"/>
      <c r="P41" s="14"/>
      <c r="Q41" s="14"/>
      <c r="R41" s="14"/>
      <c r="S41" s="14"/>
    </row>
    <row r="42" spans="1:19" x14ac:dyDescent="0.25">
      <c r="A42" s="20">
        <v>292</v>
      </c>
      <c r="B42" s="21" t="s">
        <v>35</v>
      </c>
      <c r="C42" s="22">
        <v>7014.93</v>
      </c>
      <c r="D42" s="22">
        <v>0</v>
      </c>
      <c r="E42" s="22">
        <v>7014.93</v>
      </c>
      <c r="F42" s="22">
        <v>0</v>
      </c>
      <c r="G42" s="22">
        <v>7014.93</v>
      </c>
      <c r="H42" s="22">
        <v>0</v>
      </c>
      <c r="I42" s="22">
        <v>7014.93</v>
      </c>
      <c r="J42" s="22">
        <v>0</v>
      </c>
      <c r="K42" s="22">
        <f t="shared" si="3"/>
        <v>28059.72</v>
      </c>
      <c r="L42" s="22">
        <f t="shared" si="3"/>
        <v>0</v>
      </c>
      <c r="M42" s="14"/>
      <c r="N42" s="14"/>
      <c r="O42" s="14"/>
      <c r="P42" s="14"/>
      <c r="Q42" s="14"/>
      <c r="R42" s="14"/>
      <c r="S42" s="14"/>
    </row>
    <row r="43" spans="1:19" x14ac:dyDescent="0.25">
      <c r="A43" s="20">
        <v>295</v>
      </c>
      <c r="B43" s="21" t="s">
        <v>36</v>
      </c>
      <c r="C43" s="22">
        <v>1548540.06</v>
      </c>
      <c r="D43" s="22">
        <v>0</v>
      </c>
      <c r="E43" s="22">
        <v>1548540.06</v>
      </c>
      <c r="F43" s="22">
        <v>0</v>
      </c>
      <c r="G43" s="22">
        <v>1548540.06</v>
      </c>
      <c r="H43" s="22">
        <v>0</v>
      </c>
      <c r="I43" s="22">
        <v>1548540.06</v>
      </c>
      <c r="J43" s="22">
        <v>108377</v>
      </c>
      <c r="K43" s="22">
        <f t="shared" si="3"/>
        <v>6194160.2400000002</v>
      </c>
      <c r="L43" s="22">
        <f t="shared" si="3"/>
        <v>108377</v>
      </c>
      <c r="M43" s="14"/>
      <c r="N43" s="14"/>
      <c r="O43" s="14"/>
      <c r="P43" s="14"/>
      <c r="Q43" s="14"/>
      <c r="R43" s="14"/>
      <c r="S43" s="14"/>
    </row>
    <row r="44" spans="1:19" x14ac:dyDescent="0.25">
      <c r="A44" s="20">
        <v>297</v>
      </c>
      <c r="B44" s="21" t="s">
        <v>37</v>
      </c>
      <c r="C44" s="22">
        <v>1591.07</v>
      </c>
      <c r="D44" s="22">
        <v>0</v>
      </c>
      <c r="E44" s="22">
        <v>1591.07</v>
      </c>
      <c r="F44" s="22">
        <v>0</v>
      </c>
      <c r="G44" s="22">
        <v>1591.07</v>
      </c>
      <c r="H44" s="22">
        <v>0</v>
      </c>
      <c r="I44" s="22">
        <v>1591.07</v>
      </c>
      <c r="J44" s="22">
        <v>0</v>
      </c>
      <c r="K44" s="22">
        <f t="shared" si="3"/>
        <v>6364.28</v>
      </c>
      <c r="L44" s="22">
        <f t="shared" si="3"/>
        <v>0</v>
      </c>
      <c r="M44" s="14"/>
      <c r="N44" s="14"/>
      <c r="O44" s="14"/>
      <c r="P44" s="14"/>
      <c r="Q44" s="14"/>
      <c r="R44" s="14"/>
      <c r="S44" s="14"/>
    </row>
    <row r="45" spans="1:19" x14ac:dyDescent="0.25">
      <c r="A45" s="20">
        <v>298</v>
      </c>
      <c r="B45" s="21" t="s">
        <v>38</v>
      </c>
      <c r="C45" s="22">
        <v>33758.15</v>
      </c>
      <c r="D45" s="22">
        <v>0</v>
      </c>
      <c r="E45" s="22">
        <v>33758.15</v>
      </c>
      <c r="F45" s="22">
        <v>0</v>
      </c>
      <c r="G45" s="22">
        <v>33758.15</v>
      </c>
      <c r="H45" s="22">
        <v>1000</v>
      </c>
      <c r="I45" s="22">
        <v>33758.15</v>
      </c>
      <c r="J45" s="22">
        <v>6342.86</v>
      </c>
      <c r="K45" s="22">
        <f t="shared" si="3"/>
        <v>135032.6</v>
      </c>
      <c r="L45" s="22">
        <f t="shared" si="3"/>
        <v>7342.86</v>
      </c>
      <c r="M45" s="14"/>
      <c r="N45" s="14"/>
      <c r="O45" s="14"/>
      <c r="P45" s="14"/>
      <c r="Q45" s="14"/>
      <c r="R45" s="14"/>
      <c r="S45" s="14"/>
    </row>
    <row r="46" spans="1:19" ht="15.75" thickBot="1" x14ac:dyDescent="0.3">
      <c r="A46" s="189">
        <v>299</v>
      </c>
      <c r="B46" s="190" t="s">
        <v>39</v>
      </c>
      <c r="C46" s="22">
        <v>19041.830000000002</v>
      </c>
      <c r="D46" s="191">
        <v>0</v>
      </c>
      <c r="E46" s="22">
        <v>19041.830000000002</v>
      </c>
      <c r="F46" s="191">
        <v>0</v>
      </c>
      <c r="G46" s="22">
        <v>19041.830000000002</v>
      </c>
      <c r="H46" s="191">
        <v>0</v>
      </c>
      <c r="I46" s="22">
        <v>19041.830000000002</v>
      </c>
      <c r="J46" s="191">
        <v>0</v>
      </c>
      <c r="K46" s="191">
        <f t="shared" si="3"/>
        <v>76167.320000000007</v>
      </c>
      <c r="L46" s="191">
        <f t="shared" si="3"/>
        <v>0</v>
      </c>
      <c r="M46" s="14"/>
      <c r="N46" s="14"/>
      <c r="O46" s="14"/>
      <c r="P46" s="14"/>
      <c r="Q46" s="14"/>
      <c r="R46" s="14"/>
      <c r="S46" s="14"/>
    </row>
    <row r="47" spans="1:19" ht="16.5" thickBot="1" x14ac:dyDescent="0.35">
      <c r="A47" s="192"/>
      <c r="B47" s="193" t="s">
        <v>40</v>
      </c>
      <c r="C47" s="194">
        <f t="shared" ref="C47:L47" si="4">SUM(C33:C46)</f>
        <v>2160075.12</v>
      </c>
      <c r="D47" s="194">
        <f t="shared" si="4"/>
        <v>0</v>
      </c>
      <c r="E47" s="194">
        <f t="shared" si="4"/>
        <v>2160075.12</v>
      </c>
      <c r="F47" s="194">
        <f t="shared" si="4"/>
        <v>0</v>
      </c>
      <c r="G47" s="194">
        <f t="shared" si="4"/>
        <v>2160075.12</v>
      </c>
      <c r="H47" s="194">
        <f t="shared" si="4"/>
        <v>14210.93</v>
      </c>
      <c r="I47" s="194">
        <f t="shared" si="4"/>
        <v>2160075.12</v>
      </c>
      <c r="J47" s="194">
        <f t="shared" si="4"/>
        <v>461310.25</v>
      </c>
      <c r="K47" s="194">
        <f t="shared" si="4"/>
        <v>8640300.4800000004</v>
      </c>
      <c r="L47" s="195">
        <f t="shared" si="4"/>
        <v>475521.18</v>
      </c>
      <c r="M47" s="14"/>
      <c r="N47" s="14"/>
      <c r="O47" s="14"/>
      <c r="P47" s="14"/>
      <c r="Q47" s="14"/>
      <c r="R47" s="14"/>
      <c r="S47" s="14"/>
    </row>
    <row r="48" spans="1:19" ht="16.5" hidden="1" thickBot="1" x14ac:dyDescent="0.35">
      <c r="A48" s="45"/>
      <c r="B48" s="197" t="s">
        <v>41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hidden="1" x14ac:dyDescent="0.25">
      <c r="A49" s="28"/>
      <c r="B49" s="31" t="s">
        <v>42</v>
      </c>
      <c r="C49" s="22">
        <v>0</v>
      </c>
      <c r="D49" s="22">
        <v>0</v>
      </c>
      <c r="E49" s="22">
        <v>0</v>
      </c>
      <c r="F49" s="22">
        <v>0</v>
      </c>
      <c r="G49" s="22"/>
      <c r="H49" s="22">
        <v>0</v>
      </c>
      <c r="I49" s="22"/>
      <c r="J49" s="22"/>
      <c r="K49" s="22">
        <f>+C49+E49+G49+I49</f>
        <v>0</v>
      </c>
      <c r="L49" s="22">
        <f>+D49+F49+H49+J49</f>
        <v>0</v>
      </c>
    </row>
    <row r="50" spans="1:12" hidden="1" x14ac:dyDescent="0.25">
      <c r="A50" s="28"/>
      <c r="B50" s="31" t="s">
        <v>43</v>
      </c>
      <c r="C50" s="22">
        <v>0</v>
      </c>
      <c r="D50" s="22">
        <v>0</v>
      </c>
      <c r="E50" s="22">
        <v>0</v>
      </c>
      <c r="F50" s="22">
        <v>0</v>
      </c>
      <c r="G50" s="22"/>
      <c r="H50" s="22">
        <v>0</v>
      </c>
      <c r="I50" s="22">
        <v>0</v>
      </c>
      <c r="J50" s="22"/>
      <c r="K50" s="22">
        <f>+C50+E50+G50+I50</f>
        <v>0</v>
      </c>
      <c r="L50" s="22">
        <f>+D50+F50+H50+J50</f>
        <v>0</v>
      </c>
    </row>
    <row r="51" spans="1:12" ht="15.75" hidden="1" x14ac:dyDescent="0.3">
      <c r="A51" s="28"/>
      <c r="B51" s="32" t="s">
        <v>44</v>
      </c>
      <c r="C51" s="33">
        <f>SUM(C49:C50)</f>
        <v>0</v>
      </c>
      <c r="D51" s="33">
        <f>SUM(D49:D50)</f>
        <v>0</v>
      </c>
      <c r="E51" s="33">
        <f t="shared" ref="E51:J51" si="5">SUM(E49:E50)</f>
        <v>0</v>
      </c>
      <c r="F51" s="33">
        <f t="shared" si="5"/>
        <v>0</v>
      </c>
      <c r="G51" s="33">
        <f t="shared" si="5"/>
        <v>0</v>
      </c>
      <c r="H51" s="33">
        <f t="shared" si="5"/>
        <v>0</v>
      </c>
      <c r="I51" s="33">
        <f t="shared" si="5"/>
        <v>0</v>
      </c>
      <c r="J51" s="33">
        <f t="shared" si="5"/>
        <v>0</v>
      </c>
      <c r="K51" s="33">
        <f>SUM(K49:K50)</f>
        <v>0</v>
      </c>
      <c r="L51" s="33">
        <f>SUM(L49:L50)</f>
        <v>0</v>
      </c>
    </row>
    <row r="52" spans="1:12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</row>
    <row r="53" spans="1:12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</row>
    <row r="54" spans="1:12" hidden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</row>
    <row r="55" spans="1:12" hidden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</row>
    <row r="56" spans="1:12" hidden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</row>
    <row r="57" spans="1:12" hidden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</row>
    <row r="58" spans="1:12" hidden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</row>
    <row r="59" spans="1:12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</row>
    <row r="60" spans="1:12" ht="16.5" hidden="1" thickBot="1" x14ac:dyDescent="0.3">
      <c r="A60" s="234" t="s">
        <v>167</v>
      </c>
      <c r="B60" s="234"/>
      <c r="C60" s="234"/>
      <c r="D60" s="234"/>
      <c r="E60" s="234"/>
      <c r="F60" s="234"/>
      <c r="G60" s="234"/>
      <c r="H60" s="234"/>
      <c r="I60" s="234"/>
      <c r="J60" s="234"/>
      <c r="K60" s="234"/>
      <c r="L60" s="234"/>
    </row>
    <row r="61" spans="1:12" ht="16.5" hidden="1" thickBot="1" x14ac:dyDescent="0.35">
      <c r="A61" s="35" t="s">
        <v>5</v>
      </c>
      <c r="B61" s="36" t="s">
        <v>6</v>
      </c>
      <c r="C61" s="236" t="s">
        <v>45</v>
      </c>
      <c r="D61" s="237"/>
      <c r="E61" s="236" t="s">
        <v>46</v>
      </c>
      <c r="F61" s="238"/>
      <c r="G61" s="236" t="s">
        <v>47</v>
      </c>
      <c r="H61" s="237"/>
      <c r="I61" s="236" t="s">
        <v>48</v>
      </c>
      <c r="J61" s="237"/>
      <c r="K61" s="239" t="s">
        <v>11</v>
      </c>
      <c r="L61" s="240"/>
    </row>
    <row r="62" spans="1:12" ht="15.75" hidden="1" x14ac:dyDescent="0.3">
      <c r="A62" s="37"/>
      <c r="B62" s="16"/>
      <c r="C62" s="38" t="s">
        <v>12</v>
      </c>
      <c r="D62" s="38" t="s">
        <v>13</v>
      </c>
      <c r="E62" s="38" t="s">
        <v>12</v>
      </c>
      <c r="F62" s="38" t="s">
        <v>13</v>
      </c>
      <c r="G62" s="38" t="s">
        <v>12</v>
      </c>
      <c r="H62" s="38" t="s">
        <v>13</v>
      </c>
      <c r="I62" s="38" t="s">
        <v>12</v>
      </c>
      <c r="J62" s="38" t="s">
        <v>13</v>
      </c>
      <c r="K62" s="38" t="s">
        <v>12</v>
      </c>
      <c r="L62" s="38" t="s">
        <v>13</v>
      </c>
    </row>
    <row r="63" spans="1:12" ht="15.75" hidden="1" x14ac:dyDescent="0.3">
      <c r="A63" s="39" t="s">
        <v>143</v>
      </c>
      <c r="B63" s="16" t="s">
        <v>14</v>
      </c>
      <c r="C63" s="13"/>
      <c r="D63" s="19"/>
      <c r="E63" s="13"/>
      <c r="F63" s="19"/>
      <c r="G63" s="13"/>
      <c r="H63" s="19"/>
      <c r="I63" s="13"/>
      <c r="J63" s="19"/>
      <c r="K63" s="19">
        <f>+C63+E63+G63+I63</f>
        <v>0</v>
      </c>
      <c r="L63" s="19">
        <f>+D63+F63+H63+J63</f>
        <v>0</v>
      </c>
    </row>
    <row r="64" spans="1:12" ht="15.75" hidden="1" x14ac:dyDescent="0.3">
      <c r="A64" s="15"/>
      <c r="B64" s="16"/>
      <c r="C64" s="15"/>
      <c r="D64" s="15"/>
      <c r="E64" s="15"/>
      <c r="F64" s="18"/>
      <c r="G64" s="18"/>
      <c r="H64" s="18"/>
      <c r="I64" s="18"/>
      <c r="J64" s="18"/>
      <c r="K64" s="17"/>
      <c r="L64" s="17"/>
    </row>
    <row r="65" spans="1:12" ht="15.75" hidden="1" x14ac:dyDescent="0.3">
      <c r="A65" s="15"/>
      <c r="B65" s="16" t="s">
        <v>15</v>
      </c>
      <c r="C65" s="19">
        <f>+C77+C93</f>
        <v>0</v>
      </c>
      <c r="D65" s="19">
        <f>+D77+D93+D99</f>
        <v>0</v>
      </c>
      <c r="E65" s="19">
        <f t="shared" ref="E65:J65" si="6">+E77+E93</f>
        <v>0</v>
      </c>
      <c r="F65" s="19">
        <f t="shared" si="6"/>
        <v>0</v>
      </c>
      <c r="G65" s="19">
        <f t="shared" si="6"/>
        <v>0</v>
      </c>
      <c r="H65" s="19">
        <f t="shared" si="6"/>
        <v>0</v>
      </c>
      <c r="I65" s="19">
        <f t="shared" si="6"/>
        <v>0</v>
      </c>
      <c r="J65" s="19">
        <f t="shared" si="6"/>
        <v>0</v>
      </c>
      <c r="K65" s="19">
        <f>+C65+E65+G65+I65</f>
        <v>0</v>
      </c>
      <c r="L65" s="19">
        <f>+D65+F65+H65+J65</f>
        <v>0</v>
      </c>
    </row>
    <row r="66" spans="1:12" hidden="1" x14ac:dyDescent="0.25">
      <c r="A66" s="20">
        <v>111</v>
      </c>
      <c r="B66" s="21" t="s">
        <v>16</v>
      </c>
      <c r="C66" s="47"/>
      <c r="D66" s="22"/>
      <c r="E66" s="47"/>
      <c r="F66" s="22"/>
      <c r="G66" s="47"/>
      <c r="H66" s="22"/>
      <c r="I66" s="22"/>
      <c r="J66" s="22"/>
      <c r="K66" s="22">
        <f>+C66+E66+G66+I66</f>
        <v>0</v>
      </c>
      <c r="L66" s="22">
        <f>+D66+F66+H66+J66</f>
        <v>0</v>
      </c>
    </row>
    <row r="67" spans="1:12" hidden="1" x14ac:dyDescent="0.25">
      <c r="A67" s="20">
        <v>113</v>
      </c>
      <c r="B67" s="21" t="s">
        <v>17</v>
      </c>
      <c r="C67" s="47"/>
      <c r="D67" s="22"/>
      <c r="E67" s="47"/>
      <c r="F67" s="22"/>
      <c r="G67" s="47"/>
      <c r="H67" s="22"/>
      <c r="I67" s="22"/>
      <c r="J67" s="22"/>
      <c r="K67" s="22">
        <f t="shared" ref="K67:L76" si="7">+C67+E67+G67+I67</f>
        <v>0</v>
      </c>
      <c r="L67" s="22">
        <f t="shared" si="7"/>
        <v>0</v>
      </c>
    </row>
    <row r="68" spans="1:12" hidden="1" x14ac:dyDescent="0.25">
      <c r="A68" s="20">
        <v>122</v>
      </c>
      <c r="B68" s="21" t="s">
        <v>18</v>
      </c>
      <c r="C68" s="47"/>
      <c r="D68" s="22"/>
      <c r="E68" s="47"/>
      <c r="F68" s="22"/>
      <c r="G68" s="47"/>
      <c r="H68" s="22"/>
      <c r="I68" s="22"/>
      <c r="J68" s="22"/>
      <c r="K68" s="22">
        <f t="shared" si="7"/>
        <v>0</v>
      </c>
      <c r="L68" s="22">
        <f t="shared" si="7"/>
        <v>0</v>
      </c>
    </row>
    <row r="69" spans="1:12" hidden="1" x14ac:dyDescent="0.25">
      <c r="A69" s="20">
        <v>163</v>
      </c>
      <c r="B69" s="21" t="s">
        <v>19</v>
      </c>
      <c r="C69" s="47"/>
      <c r="D69" s="22"/>
      <c r="E69" s="47"/>
      <c r="F69" s="22"/>
      <c r="G69" s="47"/>
      <c r="H69" s="22"/>
      <c r="I69" s="22"/>
      <c r="J69" s="22"/>
      <c r="K69" s="22">
        <f t="shared" si="7"/>
        <v>0</v>
      </c>
      <c r="L69" s="22">
        <f t="shared" si="7"/>
        <v>0</v>
      </c>
    </row>
    <row r="70" spans="1:12" ht="27" hidden="1" x14ac:dyDescent="0.25">
      <c r="A70" s="20">
        <v>168</v>
      </c>
      <c r="B70" s="198" t="s">
        <v>164</v>
      </c>
      <c r="C70" s="46"/>
      <c r="D70" s="22"/>
      <c r="E70" s="46"/>
      <c r="F70" s="22"/>
      <c r="G70" s="46"/>
      <c r="H70" s="22"/>
      <c r="I70" s="22"/>
      <c r="J70" s="22"/>
      <c r="K70" s="22">
        <f>+C70+E70+G70+I70</f>
        <v>0</v>
      </c>
      <c r="L70" s="22">
        <f>+D70+F70+H70+J70</f>
        <v>0</v>
      </c>
    </row>
    <row r="71" spans="1:12" hidden="1" x14ac:dyDescent="0.25">
      <c r="A71" s="20">
        <v>169</v>
      </c>
      <c r="B71" s="21" t="s">
        <v>165</v>
      </c>
      <c r="C71" s="47"/>
      <c r="D71" s="22"/>
      <c r="E71" s="47"/>
      <c r="F71" s="22"/>
      <c r="G71" s="47"/>
      <c r="H71" s="22"/>
      <c r="I71" s="22"/>
      <c r="J71" s="22"/>
      <c r="K71" s="22">
        <f t="shared" si="7"/>
        <v>0</v>
      </c>
      <c r="L71" s="22">
        <f t="shared" si="7"/>
        <v>0</v>
      </c>
    </row>
    <row r="72" spans="1:12" hidden="1" x14ac:dyDescent="0.25">
      <c r="A72" s="20">
        <v>171</v>
      </c>
      <c r="B72" s="21" t="s">
        <v>166</v>
      </c>
      <c r="C72" s="47"/>
      <c r="D72" s="22"/>
      <c r="E72" s="47"/>
      <c r="F72" s="22"/>
      <c r="G72" s="47"/>
      <c r="H72" s="22"/>
      <c r="I72" s="22"/>
      <c r="J72" s="22"/>
      <c r="K72" s="22">
        <f t="shared" si="7"/>
        <v>0</v>
      </c>
      <c r="L72" s="22">
        <f t="shared" si="7"/>
        <v>0</v>
      </c>
    </row>
    <row r="73" spans="1:12" hidden="1" x14ac:dyDescent="0.25">
      <c r="A73" s="20">
        <v>174</v>
      </c>
      <c r="B73" s="21" t="s">
        <v>20</v>
      </c>
      <c r="C73" s="47"/>
      <c r="D73" s="22"/>
      <c r="E73" s="47"/>
      <c r="F73" s="22"/>
      <c r="G73" s="47"/>
      <c r="H73" s="22"/>
      <c r="I73" s="22"/>
      <c r="J73" s="22"/>
      <c r="K73" s="22">
        <f t="shared" si="7"/>
        <v>0</v>
      </c>
      <c r="L73" s="22">
        <f t="shared" si="7"/>
        <v>0</v>
      </c>
    </row>
    <row r="74" spans="1:12" hidden="1" x14ac:dyDescent="0.25">
      <c r="A74" s="20">
        <v>182</v>
      </c>
      <c r="B74" s="21" t="s">
        <v>21</v>
      </c>
      <c r="C74" s="47"/>
      <c r="D74" s="22"/>
      <c r="E74" s="47"/>
      <c r="F74" s="22"/>
      <c r="G74" s="47"/>
      <c r="H74" s="22"/>
      <c r="I74" s="22"/>
      <c r="J74" s="22"/>
      <c r="K74" s="22">
        <f t="shared" si="7"/>
        <v>0</v>
      </c>
      <c r="L74" s="22">
        <f t="shared" si="7"/>
        <v>0</v>
      </c>
    </row>
    <row r="75" spans="1:12" hidden="1" x14ac:dyDescent="0.25">
      <c r="A75" s="20">
        <v>197</v>
      </c>
      <c r="B75" s="21" t="s">
        <v>22</v>
      </c>
      <c r="C75" s="47"/>
      <c r="D75" s="22"/>
      <c r="E75" s="47"/>
      <c r="F75" s="22"/>
      <c r="G75" s="47"/>
      <c r="H75" s="22"/>
      <c r="I75" s="22"/>
      <c r="J75" s="22"/>
      <c r="K75" s="22">
        <f t="shared" si="7"/>
        <v>0</v>
      </c>
      <c r="L75" s="22">
        <f t="shared" si="7"/>
        <v>0</v>
      </c>
    </row>
    <row r="76" spans="1:12" hidden="1" x14ac:dyDescent="0.25">
      <c r="A76" s="189">
        <v>199</v>
      </c>
      <c r="B76" s="190" t="s">
        <v>23</v>
      </c>
      <c r="C76" s="199"/>
      <c r="D76" s="191"/>
      <c r="E76" s="199"/>
      <c r="F76" s="191"/>
      <c r="G76" s="199"/>
      <c r="H76" s="191"/>
      <c r="I76" s="191"/>
      <c r="J76" s="191"/>
      <c r="K76" s="191">
        <f t="shared" si="7"/>
        <v>0</v>
      </c>
      <c r="L76" s="191">
        <f t="shared" si="7"/>
        <v>0</v>
      </c>
    </row>
    <row r="77" spans="1:12" ht="16.5" hidden="1" thickBot="1" x14ac:dyDescent="0.35">
      <c r="A77" s="192"/>
      <c r="B77" s="193" t="s">
        <v>24</v>
      </c>
      <c r="C77" s="194">
        <f t="shared" ref="C77:L77" si="8">SUM(C66:C76)</f>
        <v>0</v>
      </c>
      <c r="D77" s="194">
        <f t="shared" si="8"/>
        <v>0</v>
      </c>
      <c r="E77" s="194">
        <f t="shared" si="8"/>
        <v>0</v>
      </c>
      <c r="F77" s="194">
        <f t="shared" si="8"/>
        <v>0</v>
      </c>
      <c r="G77" s="194">
        <f t="shared" si="8"/>
        <v>0</v>
      </c>
      <c r="H77" s="194">
        <f t="shared" si="8"/>
        <v>0</v>
      </c>
      <c r="I77" s="194">
        <f t="shared" si="8"/>
        <v>0</v>
      </c>
      <c r="J77" s="194">
        <f t="shared" si="8"/>
        <v>0</v>
      </c>
      <c r="K77" s="194">
        <f t="shared" si="8"/>
        <v>0</v>
      </c>
      <c r="L77" s="195">
        <f t="shared" si="8"/>
        <v>0</v>
      </c>
    </row>
    <row r="78" spans="1:12" ht="15.75" hidden="1" x14ac:dyDescent="0.3">
      <c r="A78" s="196"/>
      <c r="B78" s="25" t="s">
        <v>25</v>
      </c>
      <c r="C78" s="26"/>
      <c r="D78" s="26"/>
      <c r="E78" s="26"/>
      <c r="F78" s="26"/>
      <c r="G78" s="26"/>
      <c r="H78" s="26"/>
      <c r="I78" s="26"/>
      <c r="J78" s="26"/>
      <c r="K78" s="26"/>
      <c r="L78" s="26"/>
    </row>
    <row r="79" spans="1:12" hidden="1" x14ac:dyDescent="0.25">
      <c r="A79" s="20">
        <v>211</v>
      </c>
      <c r="B79" s="21" t="s">
        <v>26</v>
      </c>
      <c r="C79" s="22"/>
      <c r="D79" s="22"/>
      <c r="E79" s="22"/>
      <c r="F79" s="22"/>
      <c r="G79" s="22"/>
      <c r="H79" s="22"/>
      <c r="I79" s="22"/>
      <c r="J79" s="22"/>
      <c r="K79" s="22">
        <f>+C79+E79+G79+I79</f>
        <v>0</v>
      </c>
      <c r="L79" s="22">
        <f>+D79+F79+H79+J79</f>
        <v>0</v>
      </c>
    </row>
    <row r="80" spans="1:12" hidden="1" x14ac:dyDescent="0.25">
      <c r="A80" s="20">
        <v>232</v>
      </c>
      <c r="B80" s="21" t="s">
        <v>27</v>
      </c>
      <c r="C80" s="22"/>
      <c r="D80" s="22"/>
      <c r="E80" s="22"/>
      <c r="F80" s="22"/>
      <c r="G80" s="22"/>
      <c r="H80" s="22"/>
      <c r="I80" s="22"/>
      <c r="J80" s="22"/>
      <c r="K80" s="22">
        <f t="shared" ref="K80:L92" si="9">+C80+E80+G80+I80</f>
        <v>0</v>
      </c>
      <c r="L80" s="22">
        <f t="shared" si="9"/>
        <v>0</v>
      </c>
    </row>
    <row r="81" spans="1:12" hidden="1" x14ac:dyDescent="0.25">
      <c r="A81" s="20">
        <v>261</v>
      </c>
      <c r="B81" s="21" t="s">
        <v>28</v>
      </c>
      <c r="C81" s="22"/>
      <c r="D81" s="22"/>
      <c r="E81" s="22"/>
      <c r="F81" s="22"/>
      <c r="G81" s="22"/>
      <c r="H81" s="22"/>
      <c r="I81" s="22"/>
      <c r="J81" s="22"/>
      <c r="K81" s="22">
        <f t="shared" si="9"/>
        <v>0</v>
      </c>
      <c r="L81" s="22">
        <f t="shared" si="9"/>
        <v>0</v>
      </c>
    </row>
    <row r="82" spans="1:12" hidden="1" x14ac:dyDescent="0.25">
      <c r="A82" s="20">
        <v>262</v>
      </c>
      <c r="B82" s="21" t="s">
        <v>29</v>
      </c>
      <c r="C82" s="22"/>
      <c r="D82" s="22"/>
      <c r="E82" s="22"/>
      <c r="F82" s="22"/>
      <c r="G82" s="22"/>
      <c r="H82" s="22"/>
      <c r="I82" s="22"/>
      <c r="J82" s="22"/>
      <c r="K82" s="22">
        <f t="shared" si="9"/>
        <v>0</v>
      </c>
      <c r="L82" s="22">
        <f t="shared" si="9"/>
        <v>0</v>
      </c>
    </row>
    <row r="83" spans="1:12" hidden="1" x14ac:dyDescent="0.25">
      <c r="A83" s="20">
        <v>266</v>
      </c>
      <c r="B83" s="21" t="s">
        <v>30</v>
      </c>
      <c r="C83" s="22"/>
      <c r="D83" s="22"/>
      <c r="E83" s="22"/>
      <c r="F83" s="22"/>
      <c r="G83" s="22"/>
      <c r="H83" s="22"/>
      <c r="I83" s="22"/>
      <c r="J83" s="22"/>
      <c r="K83" s="22">
        <f t="shared" si="9"/>
        <v>0</v>
      </c>
      <c r="L83" s="22">
        <f t="shared" si="9"/>
        <v>0</v>
      </c>
    </row>
    <row r="84" spans="1:12" hidden="1" x14ac:dyDescent="0.25">
      <c r="A84" s="20">
        <v>267</v>
      </c>
      <c r="B84" s="21" t="s">
        <v>31</v>
      </c>
      <c r="C84" s="22"/>
      <c r="D84" s="22"/>
      <c r="E84" s="22"/>
      <c r="F84" s="22"/>
      <c r="G84" s="22"/>
      <c r="H84" s="22"/>
      <c r="I84" s="22"/>
      <c r="J84" s="22"/>
      <c r="K84" s="22">
        <f t="shared" si="9"/>
        <v>0</v>
      </c>
      <c r="L84" s="22">
        <f t="shared" si="9"/>
        <v>0</v>
      </c>
    </row>
    <row r="85" spans="1:12" hidden="1" x14ac:dyDescent="0.25">
      <c r="A85" s="20">
        <v>268</v>
      </c>
      <c r="B85" s="21" t="s">
        <v>32</v>
      </c>
      <c r="C85" s="22"/>
      <c r="D85" s="22"/>
      <c r="E85" s="22"/>
      <c r="F85" s="22"/>
      <c r="G85" s="22"/>
      <c r="H85" s="22"/>
      <c r="I85" s="22"/>
      <c r="J85" s="22"/>
      <c r="K85" s="22">
        <f t="shared" si="9"/>
        <v>0</v>
      </c>
      <c r="L85" s="22">
        <f t="shared" si="9"/>
        <v>0</v>
      </c>
    </row>
    <row r="86" spans="1:12" hidden="1" x14ac:dyDescent="0.25">
      <c r="A86" s="20">
        <v>269</v>
      </c>
      <c r="B86" s="21" t="s">
        <v>33</v>
      </c>
      <c r="C86" s="22"/>
      <c r="D86" s="22"/>
      <c r="E86" s="22"/>
      <c r="F86" s="22"/>
      <c r="G86" s="22"/>
      <c r="H86" s="22"/>
      <c r="I86" s="22"/>
      <c r="J86" s="22"/>
      <c r="K86" s="22">
        <f t="shared" si="9"/>
        <v>0</v>
      </c>
      <c r="L86" s="22">
        <f t="shared" si="9"/>
        <v>0</v>
      </c>
    </row>
    <row r="87" spans="1:12" hidden="1" x14ac:dyDescent="0.25">
      <c r="A87" s="20">
        <v>289</v>
      </c>
      <c r="B87" s="21" t="s">
        <v>34</v>
      </c>
      <c r="C87" s="22"/>
      <c r="D87" s="22"/>
      <c r="E87" s="22"/>
      <c r="F87" s="22"/>
      <c r="G87" s="46"/>
      <c r="H87" s="22"/>
      <c r="I87" s="22"/>
      <c r="J87" s="22"/>
      <c r="K87" s="22">
        <f t="shared" si="9"/>
        <v>0</v>
      </c>
      <c r="L87" s="22">
        <f t="shared" si="9"/>
        <v>0</v>
      </c>
    </row>
    <row r="88" spans="1:12" hidden="1" x14ac:dyDescent="0.25">
      <c r="A88" s="20">
        <v>292</v>
      </c>
      <c r="B88" s="21" t="s">
        <v>35</v>
      </c>
      <c r="C88" s="22"/>
      <c r="D88" s="22"/>
      <c r="E88" s="22"/>
      <c r="F88" s="22"/>
      <c r="G88" s="22"/>
      <c r="H88" s="22"/>
      <c r="I88" s="22"/>
      <c r="J88" s="22"/>
      <c r="K88" s="22">
        <f t="shared" si="9"/>
        <v>0</v>
      </c>
      <c r="L88" s="22">
        <f t="shared" si="9"/>
        <v>0</v>
      </c>
    </row>
    <row r="89" spans="1:12" hidden="1" x14ac:dyDescent="0.25">
      <c r="A89" s="20">
        <v>295</v>
      </c>
      <c r="B89" s="21" t="s">
        <v>36</v>
      </c>
      <c r="C89" s="22"/>
      <c r="D89" s="22"/>
      <c r="E89" s="22"/>
      <c r="F89" s="22"/>
      <c r="G89" s="22"/>
      <c r="H89" s="22"/>
      <c r="I89" s="22"/>
      <c r="J89" s="22"/>
      <c r="K89" s="22">
        <f t="shared" si="9"/>
        <v>0</v>
      </c>
      <c r="L89" s="22">
        <f t="shared" si="9"/>
        <v>0</v>
      </c>
    </row>
    <row r="90" spans="1:12" hidden="1" x14ac:dyDescent="0.25">
      <c r="A90" s="20">
        <v>297</v>
      </c>
      <c r="B90" s="21" t="s">
        <v>37</v>
      </c>
      <c r="C90" s="22"/>
      <c r="D90" s="22"/>
      <c r="E90" s="22"/>
      <c r="F90" s="22"/>
      <c r="G90" s="22"/>
      <c r="H90" s="22"/>
      <c r="I90" s="22"/>
      <c r="J90" s="22"/>
      <c r="K90" s="22">
        <f t="shared" si="9"/>
        <v>0</v>
      </c>
      <c r="L90" s="22">
        <f t="shared" si="9"/>
        <v>0</v>
      </c>
    </row>
    <row r="91" spans="1:12" hidden="1" x14ac:dyDescent="0.25">
      <c r="A91" s="20">
        <v>298</v>
      </c>
      <c r="B91" s="21" t="s">
        <v>38</v>
      </c>
      <c r="C91" s="22"/>
      <c r="D91" s="22"/>
      <c r="E91" s="22"/>
      <c r="F91" s="22"/>
      <c r="G91" s="22"/>
      <c r="H91" s="22"/>
      <c r="I91" s="22"/>
      <c r="J91" s="22"/>
      <c r="K91" s="22">
        <f t="shared" si="9"/>
        <v>0</v>
      </c>
      <c r="L91" s="22">
        <f t="shared" si="9"/>
        <v>0</v>
      </c>
    </row>
    <row r="92" spans="1:12" hidden="1" x14ac:dyDescent="0.25">
      <c r="A92" s="189">
        <v>299</v>
      </c>
      <c r="B92" s="190" t="s">
        <v>39</v>
      </c>
      <c r="C92" s="191"/>
      <c r="D92" s="191"/>
      <c r="E92" s="191"/>
      <c r="F92" s="191"/>
      <c r="G92" s="200"/>
      <c r="H92" s="191"/>
      <c r="I92" s="191"/>
      <c r="J92" s="191"/>
      <c r="K92" s="191">
        <f t="shared" si="9"/>
        <v>0</v>
      </c>
      <c r="L92" s="191">
        <f t="shared" si="9"/>
        <v>0</v>
      </c>
    </row>
    <row r="93" spans="1:12" ht="16.5" hidden="1" thickBot="1" x14ac:dyDescent="0.35">
      <c r="A93" s="192"/>
      <c r="B93" s="193" t="s">
        <v>40</v>
      </c>
      <c r="C93" s="194">
        <f t="shared" ref="C93:L93" si="10">SUM(C79:C92)</f>
        <v>0</v>
      </c>
      <c r="D93" s="194">
        <f t="shared" si="10"/>
        <v>0</v>
      </c>
      <c r="E93" s="194">
        <f t="shared" si="10"/>
        <v>0</v>
      </c>
      <c r="F93" s="194">
        <f t="shared" si="10"/>
        <v>0</v>
      </c>
      <c r="G93" s="194">
        <f t="shared" si="10"/>
        <v>0</v>
      </c>
      <c r="H93" s="194">
        <f t="shared" si="10"/>
        <v>0</v>
      </c>
      <c r="I93" s="194">
        <f t="shared" si="10"/>
        <v>0</v>
      </c>
      <c r="J93" s="194">
        <f t="shared" si="10"/>
        <v>0</v>
      </c>
      <c r="K93" s="194">
        <f t="shared" si="10"/>
        <v>0</v>
      </c>
      <c r="L93" s="195">
        <f t="shared" si="10"/>
        <v>0</v>
      </c>
    </row>
    <row r="94" spans="1:12" ht="16.5" hidden="1" thickBot="1" x14ac:dyDescent="0.35">
      <c r="A94" s="201"/>
      <c r="B94" s="193" t="s">
        <v>41</v>
      </c>
      <c r="C94" s="29"/>
      <c r="D94" s="29"/>
      <c r="E94" s="29"/>
      <c r="F94" s="29"/>
      <c r="G94" s="29"/>
      <c r="H94" s="29"/>
      <c r="I94" s="29"/>
      <c r="J94" s="29"/>
      <c r="K94" s="29"/>
      <c r="L94" s="30"/>
    </row>
    <row r="95" spans="1:12" hidden="1" x14ac:dyDescent="0.25">
      <c r="A95" s="44"/>
      <c r="B95" s="31" t="s">
        <v>49</v>
      </c>
      <c r="C95" s="26"/>
      <c r="D95" s="26"/>
      <c r="E95" s="26"/>
      <c r="F95" s="26"/>
      <c r="G95" s="22"/>
      <c r="H95" s="45"/>
      <c r="I95" s="22"/>
      <c r="J95" s="22"/>
      <c r="K95" s="26">
        <f t="shared" ref="K95:L98" si="11">+C95+E95+G95+I95</f>
        <v>0</v>
      </c>
      <c r="L95" s="22">
        <f t="shared" si="11"/>
        <v>0</v>
      </c>
    </row>
    <row r="96" spans="1:12" hidden="1" x14ac:dyDescent="0.25">
      <c r="A96" s="45"/>
      <c r="B96" s="31" t="s">
        <v>42</v>
      </c>
      <c r="C96" s="22"/>
      <c r="D96" s="22"/>
      <c r="E96" s="22"/>
      <c r="F96" s="22"/>
      <c r="G96" s="22"/>
      <c r="H96" s="28"/>
      <c r="I96" s="22"/>
      <c r="J96" s="22"/>
      <c r="K96" s="22">
        <f t="shared" si="11"/>
        <v>0</v>
      </c>
      <c r="L96" s="22">
        <f t="shared" si="11"/>
        <v>0</v>
      </c>
    </row>
    <row r="97" spans="1:12" hidden="1" x14ac:dyDescent="0.25">
      <c r="A97" s="45"/>
      <c r="B97" s="31" t="s">
        <v>50</v>
      </c>
      <c r="C97" s="22"/>
      <c r="D97" s="22"/>
      <c r="E97" s="22"/>
      <c r="F97" s="22"/>
      <c r="G97" s="22"/>
      <c r="H97" s="28"/>
      <c r="I97" s="22"/>
      <c r="J97" s="22"/>
      <c r="K97" s="22">
        <f t="shared" si="11"/>
        <v>0</v>
      </c>
      <c r="L97" s="22">
        <f t="shared" si="11"/>
        <v>0</v>
      </c>
    </row>
    <row r="98" spans="1:12" hidden="1" x14ac:dyDescent="0.25">
      <c r="A98" s="28"/>
      <c r="B98" s="31" t="s">
        <v>43</v>
      </c>
      <c r="C98" s="22"/>
      <c r="D98" s="22"/>
      <c r="E98" s="22"/>
      <c r="F98" s="22"/>
      <c r="G98" s="22"/>
      <c r="H98" s="22"/>
      <c r="I98" s="22"/>
      <c r="J98" s="22"/>
      <c r="K98" s="22">
        <f t="shared" si="11"/>
        <v>0</v>
      </c>
      <c r="L98" s="22">
        <f t="shared" si="11"/>
        <v>0</v>
      </c>
    </row>
    <row r="99" spans="1:12" ht="15.75" hidden="1" x14ac:dyDescent="0.3">
      <c r="A99" s="28"/>
      <c r="B99" s="32" t="s">
        <v>44</v>
      </c>
      <c r="C99" s="33">
        <f t="shared" ref="C99:L99" si="12">SUM(C95:C98)</f>
        <v>0</v>
      </c>
      <c r="D99" s="33">
        <f t="shared" si="12"/>
        <v>0</v>
      </c>
      <c r="E99" s="33">
        <f t="shared" si="12"/>
        <v>0</v>
      </c>
      <c r="F99" s="33">
        <f t="shared" si="12"/>
        <v>0</v>
      </c>
      <c r="G99" s="33">
        <f t="shared" si="12"/>
        <v>0</v>
      </c>
      <c r="H99" s="33">
        <f t="shared" si="12"/>
        <v>0</v>
      </c>
      <c r="I99" s="33">
        <f t="shared" si="12"/>
        <v>0</v>
      </c>
      <c r="J99" s="33">
        <f t="shared" si="12"/>
        <v>0</v>
      </c>
      <c r="K99" s="33">
        <f t="shared" si="12"/>
        <v>0</v>
      </c>
      <c r="L99" s="33">
        <f t="shared" si="12"/>
        <v>0</v>
      </c>
    </row>
    <row r="100" spans="1:12" hidden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</row>
    <row r="101" spans="1:12" hidden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</row>
    <row r="102" spans="1:12" ht="16.5" hidden="1" thickBot="1" x14ac:dyDescent="0.3">
      <c r="A102" s="234" t="s">
        <v>168</v>
      </c>
      <c r="B102" s="234"/>
      <c r="C102" s="234"/>
      <c r="D102" s="234"/>
      <c r="E102" s="234"/>
      <c r="F102" s="234"/>
      <c r="G102" s="234"/>
      <c r="H102" s="234"/>
      <c r="I102" s="234"/>
      <c r="J102" s="234"/>
      <c r="K102" s="234"/>
      <c r="L102" s="234"/>
    </row>
    <row r="103" spans="1:12" ht="16.5" hidden="1" thickBot="1" x14ac:dyDescent="0.35">
      <c r="A103" s="35" t="s">
        <v>5</v>
      </c>
      <c r="B103" s="36" t="s">
        <v>6</v>
      </c>
      <c r="C103" s="236" t="s">
        <v>51</v>
      </c>
      <c r="D103" s="237"/>
      <c r="E103" s="236" t="s">
        <v>52</v>
      </c>
      <c r="F103" s="238"/>
      <c r="G103" s="236" t="s">
        <v>53</v>
      </c>
      <c r="H103" s="237"/>
      <c r="I103" s="236" t="s">
        <v>54</v>
      </c>
      <c r="J103" s="237"/>
      <c r="K103" s="239" t="s">
        <v>11</v>
      </c>
      <c r="L103" s="240"/>
    </row>
    <row r="104" spans="1:12" ht="15.75" hidden="1" x14ac:dyDescent="0.3">
      <c r="A104" s="37"/>
      <c r="B104" s="16"/>
      <c r="C104" s="38" t="s">
        <v>12</v>
      </c>
      <c r="D104" s="38" t="s">
        <v>13</v>
      </c>
      <c r="E104" s="38" t="s">
        <v>12</v>
      </c>
      <c r="F104" s="38" t="s">
        <v>13</v>
      </c>
      <c r="G104" s="38" t="s">
        <v>12</v>
      </c>
      <c r="H104" s="38" t="s">
        <v>13</v>
      </c>
      <c r="I104" s="38" t="s">
        <v>12</v>
      </c>
      <c r="J104" s="38" t="s">
        <v>13</v>
      </c>
      <c r="K104" s="38" t="s">
        <v>12</v>
      </c>
      <c r="L104" s="38" t="s">
        <v>13</v>
      </c>
    </row>
    <row r="105" spans="1:12" ht="15.75" hidden="1" x14ac:dyDescent="0.3">
      <c r="A105" s="39" t="s">
        <v>143</v>
      </c>
      <c r="B105" s="16" t="s">
        <v>14</v>
      </c>
      <c r="C105" s="19"/>
      <c r="D105" s="19"/>
      <c r="E105" s="19"/>
      <c r="F105" s="19"/>
      <c r="G105" s="19"/>
      <c r="H105" s="19"/>
      <c r="I105" s="19"/>
      <c r="J105" s="19"/>
      <c r="K105" s="19">
        <f>+C105+E105+G105+I105</f>
        <v>0</v>
      </c>
      <c r="L105" s="19">
        <f>+D105+F105+H105+J105</f>
        <v>0</v>
      </c>
    </row>
    <row r="106" spans="1:12" ht="15.75" hidden="1" x14ac:dyDescent="0.3">
      <c r="A106" s="15"/>
      <c r="B106" s="16"/>
      <c r="C106" s="18"/>
      <c r="D106" s="17"/>
      <c r="E106" s="18"/>
      <c r="F106" s="18"/>
      <c r="G106" s="18"/>
      <c r="H106" s="18"/>
      <c r="I106" s="18"/>
      <c r="J106" s="18"/>
      <c r="K106" s="17"/>
      <c r="L106" s="17"/>
    </row>
    <row r="107" spans="1:12" ht="15.75" hidden="1" x14ac:dyDescent="0.3">
      <c r="A107" s="15"/>
      <c r="B107" s="16" t="s">
        <v>15</v>
      </c>
      <c r="C107" s="19">
        <f t="shared" ref="C107:J107" si="13">+C119+C135</f>
        <v>0</v>
      </c>
      <c r="D107" s="19">
        <f t="shared" si="13"/>
        <v>0</v>
      </c>
      <c r="E107" s="19">
        <f t="shared" si="13"/>
        <v>0</v>
      </c>
      <c r="F107" s="19">
        <f t="shared" si="13"/>
        <v>0</v>
      </c>
      <c r="G107" s="19">
        <f t="shared" si="13"/>
        <v>0</v>
      </c>
      <c r="H107" s="19">
        <f t="shared" si="13"/>
        <v>0</v>
      </c>
      <c r="I107" s="19">
        <f t="shared" si="13"/>
        <v>0</v>
      </c>
      <c r="J107" s="19">
        <f t="shared" si="13"/>
        <v>0</v>
      </c>
      <c r="K107" s="19">
        <f>+C107+E107+G107+I107</f>
        <v>0</v>
      </c>
      <c r="L107" s="19">
        <f>+D107+F107+H107+J107</f>
        <v>0</v>
      </c>
    </row>
    <row r="108" spans="1:12" hidden="1" x14ac:dyDescent="0.25">
      <c r="A108" s="20">
        <v>111</v>
      </c>
      <c r="B108" s="21" t="s">
        <v>16</v>
      </c>
      <c r="C108" s="22"/>
      <c r="D108" s="22"/>
      <c r="E108" s="22"/>
      <c r="F108" s="22"/>
      <c r="G108" s="22"/>
      <c r="H108" s="22"/>
      <c r="I108" s="22"/>
      <c r="J108" s="22"/>
      <c r="K108" s="22">
        <f>+C108+E108+G108+I108</f>
        <v>0</v>
      </c>
      <c r="L108" s="22">
        <f>+D108+F108+H108+J108</f>
        <v>0</v>
      </c>
    </row>
    <row r="109" spans="1:12" hidden="1" x14ac:dyDescent="0.25">
      <c r="A109" s="20">
        <v>113</v>
      </c>
      <c r="B109" s="21" t="s">
        <v>17</v>
      </c>
      <c r="C109" s="22"/>
      <c r="D109" s="22"/>
      <c r="E109" s="22"/>
      <c r="F109" s="22"/>
      <c r="G109" s="22"/>
      <c r="H109" s="22"/>
      <c r="I109" s="22"/>
      <c r="J109" s="22"/>
      <c r="K109" s="22">
        <f t="shared" ref="K109:L118" si="14">+C109+E109+G109+I109</f>
        <v>0</v>
      </c>
      <c r="L109" s="22">
        <f t="shared" si="14"/>
        <v>0</v>
      </c>
    </row>
    <row r="110" spans="1:12" hidden="1" x14ac:dyDescent="0.25">
      <c r="A110" s="20">
        <v>122</v>
      </c>
      <c r="B110" s="21" t="s">
        <v>18</v>
      </c>
      <c r="C110" s="22"/>
      <c r="D110" s="22"/>
      <c r="E110" s="22"/>
      <c r="F110" s="22"/>
      <c r="G110" s="22"/>
      <c r="H110" s="22"/>
      <c r="I110" s="22"/>
      <c r="J110" s="22"/>
      <c r="K110" s="22">
        <f t="shared" si="14"/>
        <v>0</v>
      </c>
      <c r="L110" s="22">
        <f t="shared" si="14"/>
        <v>0</v>
      </c>
    </row>
    <row r="111" spans="1:12" hidden="1" x14ac:dyDescent="0.25">
      <c r="A111" s="20">
        <v>163</v>
      </c>
      <c r="B111" s="21" t="s">
        <v>19</v>
      </c>
      <c r="C111" s="22"/>
      <c r="D111" s="22"/>
      <c r="E111" s="46"/>
      <c r="F111" s="22"/>
      <c r="G111" s="46"/>
      <c r="H111" s="22"/>
      <c r="I111" s="22"/>
      <c r="J111" s="22"/>
      <c r="K111" s="22">
        <f t="shared" si="14"/>
        <v>0</v>
      </c>
      <c r="L111" s="22">
        <f t="shared" si="14"/>
        <v>0</v>
      </c>
    </row>
    <row r="112" spans="1:12" ht="27" hidden="1" x14ac:dyDescent="0.25">
      <c r="A112" s="20">
        <v>168</v>
      </c>
      <c r="B112" s="198" t="s">
        <v>164</v>
      </c>
      <c r="C112" s="22"/>
      <c r="D112" s="22"/>
      <c r="E112" s="22"/>
      <c r="F112" s="22"/>
      <c r="G112" s="22"/>
      <c r="H112" s="22"/>
      <c r="I112" s="22"/>
      <c r="J112" s="22"/>
      <c r="K112" s="22">
        <f>+C112+E112+G112+I112</f>
        <v>0</v>
      </c>
      <c r="L112" s="22">
        <f>+D112+F112+H112+J112</f>
        <v>0</v>
      </c>
    </row>
    <row r="113" spans="1:12" hidden="1" x14ac:dyDescent="0.25">
      <c r="A113" s="20">
        <v>169</v>
      </c>
      <c r="B113" s="21" t="s">
        <v>165</v>
      </c>
      <c r="C113" s="22"/>
      <c r="D113" s="22"/>
      <c r="E113" s="22"/>
      <c r="F113" s="22"/>
      <c r="G113" s="22"/>
      <c r="H113" s="22"/>
      <c r="I113" s="22"/>
      <c r="J113" s="22"/>
      <c r="K113" s="22">
        <f t="shared" si="14"/>
        <v>0</v>
      </c>
      <c r="L113" s="22">
        <f t="shared" si="14"/>
        <v>0</v>
      </c>
    </row>
    <row r="114" spans="1:12" hidden="1" x14ac:dyDescent="0.25">
      <c r="A114" s="20">
        <v>171</v>
      </c>
      <c r="B114" s="21" t="s">
        <v>166</v>
      </c>
      <c r="C114" s="22"/>
      <c r="D114" s="22"/>
      <c r="E114" s="22"/>
      <c r="F114" s="22"/>
      <c r="G114" s="22"/>
      <c r="H114" s="22"/>
      <c r="I114" s="22"/>
      <c r="J114" s="22"/>
      <c r="K114" s="22">
        <f t="shared" si="14"/>
        <v>0</v>
      </c>
      <c r="L114" s="22">
        <f t="shared" si="14"/>
        <v>0</v>
      </c>
    </row>
    <row r="115" spans="1:12" hidden="1" x14ac:dyDescent="0.25">
      <c r="A115" s="20">
        <v>174</v>
      </c>
      <c r="B115" s="21" t="s">
        <v>20</v>
      </c>
      <c r="C115" s="22"/>
      <c r="D115" s="22"/>
      <c r="E115" s="22"/>
      <c r="F115" s="22"/>
      <c r="G115" s="22"/>
      <c r="H115" s="22"/>
      <c r="I115" s="22"/>
      <c r="J115" s="22"/>
      <c r="K115" s="22">
        <f t="shared" si="14"/>
        <v>0</v>
      </c>
      <c r="L115" s="22">
        <f t="shared" si="14"/>
        <v>0</v>
      </c>
    </row>
    <row r="116" spans="1:12" hidden="1" x14ac:dyDescent="0.25">
      <c r="A116" s="20">
        <v>182</v>
      </c>
      <c r="B116" s="21" t="s">
        <v>21</v>
      </c>
      <c r="C116" s="22"/>
      <c r="D116" s="22"/>
      <c r="E116" s="22"/>
      <c r="F116" s="22"/>
      <c r="G116" s="22"/>
      <c r="H116" s="22"/>
      <c r="I116" s="22"/>
      <c r="J116" s="22"/>
      <c r="K116" s="22">
        <f t="shared" si="14"/>
        <v>0</v>
      </c>
      <c r="L116" s="22">
        <f t="shared" si="14"/>
        <v>0</v>
      </c>
    </row>
    <row r="117" spans="1:12" hidden="1" x14ac:dyDescent="0.25">
      <c r="A117" s="20">
        <v>197</v>
      </c>
      <c r="B117" s="21" t="s">
        <v>22</v>
      </c>
      <c r="C117" s="22"/>
      <c r="D117" s="22"/>
      <c r="E117" s="22"/>
      <c r="F117" s="22"/>
      <c r="G117" s="22"/>
      <c r="H117" s="22"/>
      <c r="I117" s="22"/>
      <c r="J117" s="22"/>
      <c r="K117" s="22">
        <f t="shared" si="14"/>
        <v>0</v>
      </c>
      <c r="L117" s="22">
        <f t="shared" si="14"/>
        <v>0</v>
      </c>
    </row>
    <row r="118" spans="1:12" hidden="1" x14ac:dyDescent="0.25">
      <c r="A118" s="189">
        <v>199</v>
      </c>
      <c r="B118" s="190" t="s">
        <v>23</v>
      </c>
      <c r="C118" s="191"/>
      <c r="D118" s="191"/>
      <c r="E118" s="191"/>
      <c r="F118" s="191"/>
      <c r="G118" s="191"/>
      <c r="H118" s="191"/>
      <c r="I118" s="191"/>
      <c r="J118" s="191"/>
      <c r="K118" s="191">
        <f t="shared" si="14"/>
        <v>0</v>
      </c>
      <c r="L118" s="191">
        <f t="shared" si="14"/>
        <v>0</v>
      </c>
    </row>
    <row r="119" spans="1:12" ht="16.5" hidden="1" thickBot="1" x14ac:dyDescent="0.35">
      <c r="A119" s="192"/>
      <c r="B119" s="193" t="s">
        <v>24</v>
      </c>
      <c r="C119" s="194">
        <f t="shared" ref="C119:L119" si="15">SUM(C108:C118)</f>
        <v>0</v>
      </c>
      <c r="D119" s="194">
        <f t="shared" si="15"/>
        <v>0</v>
      </c>
      <c r="E119" s="194">
        <f t="shared" si="15"/>
        <v>0</v>
      </c>
      <c r="F119" s="194">
        <f t="shared" si="15"/>
        <v>0</v>
      </c>
      <c r="G119" s="194">
        <f t="shared" si="15"/>
        <v>0</v>
      </c>
      <c r="H119" s="194">
        <f t="shared" si="15"/>
        <v>0</v>
      </c>
      <c r="I119" s="194">
        <f t="shared" si="15"/>
        <v>0</v>
      </c>
      <c r="J119" s="194">
        <f t="shared" si="15"/>
        <v>0</v>
      </c>
      <c r="K119" s="194">
        <f t="shared" si="15"/>
        <v>0</v>
      </c>
      <c r="L119" s="195">
        <f t="shared" si="15"/>
        <v>0</v>
      </c>
    </row>
    <row r="120" spans="1:12" ht="15.75" hidden="1" x14ac:dyDescent="0.3">
      <c r="A120" s="196"/>
      <c r="B120" s="25" t="s">
        <v>25</v>
      </c>
      <c r="C120" s="26"/>
      <c r="D120" s="26"/>
      <c r="E120" s="26"/>
      <c r="F120" s="26"/>
      <c r="G120" s="26"/>
      <c r="H120" s="26"/>
      <c r="I120" s="26"/>
      <c r="J120" s="26"/>
      <c r="K120" s="26"/>
      <c r="L120" s="26"/>
    </row>
    <row r="121" spans="1:12" hidden="1" x14ac:dyDescent="0.25">
      <c r="A121" s="20">
        <v>211</v>
      </c>
      <c r="B121" s="21" t="s">
        <v>26</v>
      </c>
      <c r="C121" s="47"/>
      <c r="D121" s="22"/>
      <c r="E121" s="22"/>
      <c r="F121" s="22"/>
      <c r="G121" s="22"/>
      <c r="H121" s="22"/>
      <c r="I121" s="22"/>
      <c r="J121" s="22"/>
      <c r="K121" s="22">
        <f t="shared" ref="K121:L134" si="16">+C121+E121+G121+I121</f>
        <v>0</v>
      </c>
      <c r="L121" s="22">
        <f>+D121+F121+H121+J121</f>
        <v>0</v>
      </c>
    </row>
    <row r="122" spans="1:12" hidden="1" x14ac:dyDescent="0.25">
      <c r="A122" s="20">
        <v>232</v>
      </c>
      <c r="B122" s="21" t="s">
        <v>27</v>
      </c>
      <c r="C122" s="47"/>
      <c r="D122" s="22"/>
      <c r="E122" s="22"/>
      <c r="F122" s="22"/>
      <c r="G122" s="22"/>
      <c r="H122" s="22"/>
      <c r="I122" s="22"/>
      <c r="J122" s="22"/>
      <c r="K122" s="22">
        <f t="shared" si="16"/>
        <v>0</v>
      </c>
      <c r="L122" s="22">
        <f t="shared" si="16"/>
        <v>0</v>
      </c>
    </row>
    <row r="123" spans="1:12" hidden="1" x14ac:dyDescent="0.25">
      <c r="A123" s="20">
        <v>261</v>
      </c>
      <c r="B123" s="21" t="s">
        <v>28</v>
      </c>
      <c r="C123" s="47"/>
      <c r="D123" s="22"/>
      <c r="E123" s="22"/>
      <c r="F123" s="22"/>
      <c r="G123" s="22"/>
      <c r="H123" s="22"/>
      <c r="I123" s="22"/>
      <c r="J123" s="22"/>
      <c r="K123" s="22">
        <f t="shared" si="16"/>
        <v>0</v>
      </c>
      <c r="L123" s="22">
        <f t="shared" si="16"/>
        <v>0</v>
      </c>
    </row>
    <row r="124" spans="1:12" hidden="1" x14ac:dyDescent="0.25">
      <c r="A124" s="20">
        <v>262</v>
      </c>
      <c r="B124" s="21" t="s">
        <v>29</v>
      </c>
      <c r="C124" s="47"/>
      <c r="D124" s="22"/>
      <c r="E124" s="22"/>
      <c r="F124" s="22"/>
      <c r="G124" s="22"/>
      <c r="H124" s="22"/>
      <c r="I124" s="22"/>
      <c r="J124" s="22"/>
      <c r="K124" s="22">
        <f t="shared" si="16"/>
        <v>0</v>
      </c>
      <c r="L124" s="22">
        <f t="shared" si="16"/>
        <v>0</v>
      </c>
    </row>
    <row r="125" spans="1:12" hidden="1" x14ac:dyDescent="0.25">
      <c r="A125" s="20">
        <v>266</v>
      </c>
      <c r="B125" s="21" t="s">
        <v>30</v>
      </c>
      <c r="C125" s="47"/>
      <c r="D125" s="22"/>
      <c r="E125" s="22"/>
      <c r="F125" s="22"/>
      <c r="G125" s="22"/>
      <c r="H125" s="22"/>
      <c r="I125" s="22"/>
      <c r="J125" s="22"/>
      <c r="K125" s="22">
        <f t="shared" si="16"/>
        <v>0</v>
      </c>
      <c r="L125" s="22">
        <f t="shared" si="16"/>
        <v>0</v>
      </c>
    </row>
    <row r="126" spans="1:12" hidden="1" x14ac:dyDescent="0.25">
      <c r="A126" s="20">
        <v>267</v>
      </c>
      <c r="B126" s="21" t="s">
        <v>31</v>
      </c>
      <c r="C126" s="47"/>
      <c r="D126" s="22"/>
      <c r="E126" s="22"/>
      <c r="F126" s="22"/>
      <c r="G126" s="22"/>
      <c r="H126" s="22"/>
      <c r="I126" s="22"/>
      <c r="J126" s="22"/>
      <c r="K126" s="22">
        <f t="shared" si="16"/>
        <v>0</v>
      </c>
      <c r="L126" s="22">
        <f t="shared" si="16"/>
        <v>0</v>
      </c>
    </row>
    <row r="127" spans="1:12" hidden="1" x14ac:dyDescent="0.25">
      <c r="A127" s="20">
        <v>268</v>
      </c>
      <c r="B127" s="21" t="s">
        <v>32</v>
      </c>
      <c r="C127" s="47"/>
      <c r="D127" s="22"/>
      <c r="E127" s="22"/>
      <c r="F127" s="22"/>
      <c r="G127" s="22"/>
      <c r="H127" s="22"/>
      <c r="I127" s="22"/>
      <c r="J127" s="22"/>
      <c r="K127" s="22">
        <f t="shared" si="16"/>
        <v>0</v>
      </c>
      <c r="L127" s="22">
        <f t="shared" si="16"/>
        <v>0</v>
      </c>
    </row>
    <row r="128" spans="1:12" hidden="1" x14ac:dyDescent="0.25">
      <c r="A128" s="20">
        <v>269</v>
      </c>
      <c r="B128" s="21" t="s">
        <v>33</v>
      </c>
      <c r="C128" s="47"/>
      <c r="D128" s="22"/>
      <c r="E128" s="22"/>
      <c r="F128" s="22"/>
      <c r="G128" s="22"/>
      <c r="H128" s="22"/>
      <c r="I128" s="22"/>
      <c r="J128" s="22"/>
      <c r="K128" s="22">
        <f t="shared" si="16"/>
        <v>0</v>
      </c>
      <c r="L128" s="22">
        <f t="shared" si="16"/>
        <v>0</v>
      </c>
    </row>
    <row r="129" spans="1:12" hidden="1" x14ac:dyDescent="0.25">
      <c r="A129" s="20">
        <v>289</v>
      </c>
      <c r="B129" s="21" t="s">
        <v>34</v>
      </c>
      <c r="C129" s="47"/>
      <c r="D129" s="22"/>
      <c r="E129" s="22"/>
      <c r="F129" s="22"/>
      <c r="G129" s="22"/>
      <c r="H129" s="22"/>
      <c r="I129" s="22"/>
      <c r="J129" s="22"/>
      <c r="K129" s="22">
        <f t="shared" si="16"/>
        <v>0</v>
      </c>
      <c r="L129" s="22">
        <f t="shared" si="16"/>
        <v>0</v>
      </c>
    </row>
    <row r="130" spans="1:12" hidden="1" x14ac:dyDescent="0.25">
      <c r="A130" s="20">
        <v>292</v>
      </c>
      <c r="B130" s="21" t="s">
        <v>35</v>
      </c>
      <c r="C130" s="47"/>
      <c r="D130" s="22"/>
      <c r="E130" s="22"/>
      <c r="F130" s="22"/>
      <c r="G130" s="22"/>
      <c r="H130" s="22"/>
      <c r="I130" s="22"/>
      <c r="J130" s="22"/>
      <c r="K130" s="22">
        <f t="shared" si="16"/>
        <v>0</v>
      </c>
      <c r="L130" s="22">
        <f t="shared" si="16"/>
        <v>0</v>
      </c>
    </row>
    <row r="131" spans="1:12" hidden="1" x14ac:dyDescent="0.25">
      <c r="A131" s="20">
        <v>295</v>
      </c>
      <c r="B131" s="21" t="s">
        <v>36</v>
      </c>
      <c r="C131" s="47"/>
      <c r="D131" s="22"/>
      <c r="E131" s="22"/>
      <c r="F131" s="22"/>
      <c r="G131" s="22"/>
      <c r="H131" s="22"/>
      <c r="I131" s="22"/>
      <c r="J131" s="22"/>
      <c r="K131" s="22">
        <f t="shared" si="16"/>
        <v>0</v>
      </c>
      <c r="L131" s="22">
        <f t="shared" si="16"/>
        <v>0</v>
      </c>
    </row>
    <row r="132" spans="1:12" hidden="1" x14ac:dyDescent="0.25">
      <c r="A132" s="20">
        <v>297</v>
      </c>
      <c r="B132" s="21" t="s">
        <v>37</v>
      </c>
      <c r="C132" s="47"/>
      <c r="D132" s="22"/>
      <c r="E132" s="22"/>
      <c r="F132" s="22"/>
      <c r="G132" s="22"/>
      <c r="H132" s="22"/>
      <c r="I132" s="22"/>
      <c r="J132" s="22"/>
      <c r="K132" s="22">
        <f t="shared" si="16"/>
        <v>0</v>
      </c>
      <c r="L132" s="22">
        <f t="shared" si="16"/>
        <v>0</v>
      </c>
    </row>
    <row r="133" spans="1:12" hidden="1" x14ac:dyDescent="0.25">
      <c r="A133" s="20">
        <v>298</v>
      </c>
      <c r="B133" s="21" t="s">
        <v>38</v>
      </c>
      <c r="C133" s="47"/>
      <c r="D133" s="22"/>
      <c r="E133" s="22"/>
      <c r="F133" s="22"/>
      <c r="G133" s="22"/>
      <c r="H133" s="22"/>
      <c r="I133" s="22"/>
      <c r="J133" s="22"/>
      <c r="K133" s="22">
        <f t="shared" si="16"/>
        <v>0</v>
      </c>
      <c r="L133" s="22">
        <f t="shared" si="16"/>
        <v>0</v>
      </c>
    </row>
    <row r="134" spans="1:12" hidden="1" x14ac:dyDescent="0.25">
      <c r="A134" s="189">
        <v>299</v>
      </c>
      <c r="B134" s="190" t="s">
        <v>39</v>
      </c>
      <c r="C134" s="47"/>
      <c r="D134" s="191"/>
      <c r="E134" s="191"/>
      <c r="F134" s="191"/>
      <c r="G134" s="191"/>
      <c r="H134" s="191"/>
      <c r="I134" s="191"/>
      <c r="J134" s="191"/>
      <c r="K134" s="191">
        <f t="shared" si="16"/>
        <v>0</v>
      </c>
      <c r="L134" s="191">
        <f t="shared" si="16"/>
        <v>0</v>
      </c>
    </row>
    <row r="135" spans="1:12" ht="16.5" hidden="1" thickBot="1" x14ac:dyDescent="0.35">
      <c r="A135" s="192"/>
      <c r="B135" s="193" t="s">
        <v>40</v>
      </c>
      <c r="C135" s="194">
        <f t="shared" ref="C135:L135" si="17">SUM(C121:C134)</f>
        <v>0</v>
      </c>
      <c r="D135" s="194">
        <f t="shared" si="17"/>
        <v>0</v>
      </c>
      <c r="E135" s="194">
        <f t="shared" si="17"/>
        <v>0</v>
      </c>
      <c r="F135" s="194">
        <f t="shared" si="17"/>
        <v>0</v>
      </c>
      <c r="G135" s="194">
        <f t="shared" si="17"/>
        <v>0</v>
      </c>
      <c r="H135" s="194">
        <f t="shared" si="17"/>
        <v>0</v>
      </c>
      <c r="I135" s="194">
        <f t="shared" si="17"/>
        <v>0</v>
      </c>
      <c r="J135" s="194">
        <f t="shared" si="17"/>
        <v>0</v>
      </c>
      <c r="K135" s="194">
        <f t="shared" si="17"/>
        <v>0</v>
      </c>
      <c r="L135" s="195">
        <f t="shared" si="17"/>
        <v>0</v>
      </c>
    </row>
    <row r="136" spans="1:12" ht="16.5" hidden="1" thickBot="1" x14ac:dyDescent="0.35">
      <c r="A136" s="201"/>
      <c r="B136" s="193" t="s">
        <v>41</v>
      </c>
      <c r="C136" s="29"/>
      <c r="D136" s="29"/>
      <c r="E136" s="29"/>
      <c r="F136" s="29"/>
      <c r="G136" s="29"/>
      <c r="H136" s="29"/>
      <c r="I136" s="29"/>
      <c r="J136" s="29"/>
      <c r="K136" s="29"/>
      <c r="L136" s="30"/>
    </row>
    <row r="137" spans="1:12" hidden="1" x14ac:dyDescent="0.25">
      <c r="A137" s="34"/>
      <c r="B137" s="21" t="s">
        <v>49</v>
      </c>
      <c r="C137" s="57"/>
      <c r="D137" s="26"/>
      <c r="E137" s="57"/>
      <c r="F137" s="26"/>
      <c r="G137" s="57"/>
      <c r="H137" s="26"/>
      <c r="I137" s="26"/>
      <c r="J137" s="26"/>
      <c r="K137" s="26">
        <f t="shared" ref="K137:L140" si="18">+C137+E137+G137+I137</f>
        <v>0</v>
      </c>
      <c r="L137" s="26">
        <f t="shared" si="18"/>
        <v>0</v>
      </c>
    </row>
    <row r="138" spans="1:12" hidden="1" x14ac:dyDescent="0.25">
      <c r="A138" s="34"/>
      <c r="B138" s="21" t="s">
        <v>42</v>
      </c>
      <c r="C138" s="47"/>
      <c r="D138" s="22"/>
      <c r="E138" s="47"/>
      <c r="F138" s="22"/>
      <c r="G138" s="47"/>
      <c r="H138" s="22"/>
      <c r="I138" s="22"/>
      <c r="J138" s="22"/>
      <c r="K138" s="22">
        <f t="shared" si="18"/>
        <v>0</v>
      </c>
      <c r="L138" s="22">
        <f t="shared" si="18"/>
        <v>0</v>
      </c>
    </row>
    <row r="139" spans="1:12" hidden="1" x14ac:dyDescent="0.25">
      <c r="A139" s="34"/>
      <c r="B139" s="21" t="s">
        <v>50</v>
      </c>
      <c r="C139" s="47"/>
      <c r="D139" s="22"/>
      <c r="E139" s="47"/>
      <c r="F139" s="22"/>
      <c r="G139" s="47"/>
      <c r="H139" s="22"/>
      <c r="I139" s="22"/>
      <c r="J139" s="22"/>
      <c r="K139" s="22">
        <f t="shared" si="18"/>
        <v>0</v>
      </c>
      <c r="L139" s="22">
        <f t="shared" si="18"/>
        <v>0</v>
      </c>
    </row>
    <row r="140" spans="1:12" hidden="1" x14ac:dyDescent="0.25">
      <c r="A140" s="34"/>
      <c r="B140" s="21" t="s">
        <v>43</v>
      </c>
      <c r="C140" s="47"/>
      <c r="D140" s="22"/>
      <c r="E140" s="47"/>
      <c r="F140" s="22"/>
      <c r="G140" s="47"/>
      <c r="H140" s="22"/>
      <c r="I140" s="22"/>
      <c r="J140" s="22"/>
      <c r="K140" s="22">
        <f t="shared" si="18"/>
        <v>0</v>
      </c>
      <c r="L140" s="22">
        <f t="shared" si="18"/>
        <v>0</v>
      </c>
    </row>
    <row r="141" spans="1:12" ht="15.75" hidden="1" x14ac:dyDescent="0.3">
      <c r="A141" s="34"/>
      <c r="B141" s="40" t="s">
        <v>44</v>
      </c>
      <c r="C141" s="33">
        <f>SUM(C137:C140)</f>
        <v>0</v>
      </c>
      <c r="D141" s="33">
        <f t="shared" ref="D141:J141" si="19">SUM(D137:D140)</f>
        <v>0</v>
      </c>
      <c r="E141" s="33">
        <f t="shared" si="19"/>
        <v>0</v>
      </c>
      <c r="F141" s="33">
        <f t="shared" si="19"/>
        <v>0</v>
      </c>
      <c r="G141" s="33">
        <f t="shared" si="19"/>
        <v>0</v>
      </c>
      <c r="H141" s="33">
        <f t="shared" si="19"/>
        <v>0</v>
      </c>
      <c r="I141" s="33">
        <f t="shared" si="19"/>
        <v>0</v>
      </c>
      <c r="J141" s="33">
        <f t="shared" si="19"/>
        <v>0</v>
      </c>
      <c r="K141" s="33">
        <f>SUM(K137:K140)</f>
        <v>0</v>
      </c>
      <c r="L141" s="33">
        <f>SUM(L137:L140)</f>
        <v>0</v>
      </c>
    </row>
    <row r="142" spans="1:12" ht="15.75" hidden="1" x14ac:dyDescent="0.3">
      <c r="A142" s="34"/>
      <c r="B142" s="202"/>
      <c r="C142" s="203"/>
      <c r="D142" s="203"/>
      <c r="E142" s="203"/>
      <c r="F142" s="203"/>
      <c r="G142" s="203"/>
      <c r="H142" s="203"/>
      <c r="I142" s="203"/>
      <c r="J142" s="203"/>
      <c r="K142" s="203"/>
      <c r="L142" s="203"/>
    </row>
    <row r="143" spans="1:12" ht="15.75" hidden="1" x14ac:dyDescent="0.3">
      <c r="A143" s="34"/>
      <c r="B143" s="202"/>
      <c r="C143" s="203"/>
      <c r="D143" s="203"/>
      <c r="E143" s="203"/>
      <c r="F143" s="203"/>
      <c r="G143" s="203"/>
      <c r="H143" s="203"/>
      <c r="I143" s="203"/>
      <c r="J143" s="203"/>
      <c r="K143" s="203"/>
      <c r="L143" s="203"/>
    </row>
    <row r="144" spans="1:12" ht="15.75" hidden="1" x14ac:dyDescent="0.3">
      <c r="A144" s="34"/>
      <c r="B144" s="202"/>
      <c r="C144" s="203"/>
      <c r="D144" s="203"/>
      <c r="E144" s="203"/>
      <c r="F144" s="203"/>
      <c r="G144" s="203"/>
      <c r="H144" s="203"/>
      <c r="I144" s="203"/>
      <c r="J144" s="203"/>
      <c r="K144" s="203"/>
      <c r="L144" s="203"/>
    </row>
    <row r="145" spans="1:12" ht="15.75" hidden="1" x14ac:dyDescent="0.3">
      <c r="A145" s="34"/>
      <c r="B145" s="202"/>
      <c r="C145" s="203"/>
      <c r="D145" s="203"/>
      <c r="E145" s="203"/>
      <c r="F145" s="203"/>
      <c r="G145" s="203"/>
      <c r="H145" s="203"/>
      <c r="I145" s="203"/>
      <c r="J145" s="203"/>
      <c r="K145" s="203"/>
      <c r="L145" s="203"/>
    </row>
    <row r="146" spans="1:12" ht="15.75" hidden="1" x14ac:dyDescent="0.3">
      <c r="A146" s="34"/>
      <c r="B146" s="202"/>
      <c r="C146" s="203"/>
      <c r="D146" s="203"/>
      <c r="E146" s="203"/>
      <c r="F146" s="203"/>
      <c r="G146" s="203"/>
      <c r="H146" s="203"/>
      <c r="I146" s="203"/>
      <c r="J146" s="203"/>
      <c r="K146" s="203"/>
      <c r="L146" s="203"/>
    </row>
    <row r="147" spans="1:12" ht="15.75" hidden="1" x14ac:dyDescent="0.3">
      <c r="A147" s="34"/>
      <c r="B147" s="202"/>
      <c r="C147" s="203"/>
      <c r="D147" s="203"/>
      <c r="E147" s="203"/>
      <c r="F147" s="203"/>
      <c r="G147" s="203"/>
      <c r="H147" s="203"/>
      <c r="I147" s="203"/>
      <c r="J147" s="203"/>
      <c r="K147" s="203"/>
      <c r="L147" s="203"/>
    </row>
    <row r="148" spans="1:12" ht="15.75" hidden="1" x14ac:dyDescent="0.3">
      <c r="A148" s="34"/>
      <c r="B148" s="202"/>
      <c r="C148" s="203"/>
      <c r="D148" s="203"/>
      <c r="E148" s="203"/>
      <c r="F148" s="203"/>
      <c r="G148" s="203"/>
      <c r="H148" s="203"/>
      <c r="I148" s="203"/>
      <c r="J148" s="203"/>
      <c r="K148" s="203"/>
      <c r="L148" s="203"/>
    </row>
    <row r="149" spans="1:12" ht="15.75" hidden="1" x14ac:dyDescent="0.3">
      <c r="A149" s="34"/>
      <c r="B149" s="202"/>
      <c r="C149" s="203"/>
      <c r="D149" s="203"/>
      <c r="E149" s="203"/>
      <c r="F149" s="203"/>
      <c r="G149" s="203"/>
      <c r="H149" s="203"/>
      <c r="I149" s="203"/>
      <c r="J149" s="203"/>
      <c r="K149" s="203"/>
      <c r="L149" s="203"/>
    </row>
    <row r="150" spans="1:12" ht="15.75" hidden="1" x14ac:dyDescent="0.3">
      <c r="A150" s="34"/>
      <c r="B150" s="202"/>
      <c r="C150" s="203"/>
      <c r="D150" s="203"/>
      <c r="E150" s="203"/>
      <c r="F150" s="203"/>
      <c r="G150" s="203"/>
      <c r="H150" s="203"/>
      <c r="I150" s="203"/>
      <c r="J150" s="203"/>
      <c r="K150" s="203"/>
      <c r="L150" s="203"/>
    </row>
    <row r="151" spans="1:12" ht="15.75" hidden="1" x14ac:dyDescent="0.3">
      <c r="A151" s="34"/>
      <c r="B151" s="202"/>
      <c r="C151" s="203"/>
      <c r="D151" s="203"/>
      <c r="E151" s="203"/>
      <c r="F151" s="203"/>
      <c r="G151" s="203"/>
      <c r="H151" s="203"/>
      <c r="I151" s="203"/>
      <c r="J151" s="203"/>
      <c r="K151" s="203"/>
      <c r="L151" s="203"/>
    </row>
    <row r="152" spans="1:12" ht="15.75" hidden="1" x14ac:dyDescent="0.3">
      <c r="A152" s="34"/>
      <c r="B152" s="202"/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</row>
    <row r="153" spans="1:12" ht="15.75" hidden="1" x14ac:dyDescent="0.3">
      <c r="A153" s="34"/>
      <c r="B153" s="202"/>
      <c r="C153" s="203"/>
      <c r="D153" s="203"/>
      <c r="E153" s="203"/>
      <c r="F153" s="203"/>
      <c r="G153" s="203"/>
      <c r="H153" s="203"/>
      <c r="I153" s="203"/>
      <c r="J153" s="203"/>
      <c r="K153" s="203"/>
      <c r="L153" s="203"/>
    </row>
    <row r="154" spans="1:12" ht="15.75" hidden="1" x14ac:dyDescent="0.3">
      <c r="A154" s="34"/>
      <c r="B154" s="202"/>
      <c r="C154" s="203"/>
      <c r="D154" s="203"/>
      <c r="E154" s="203"/>
      <c r="F154" s="203"/>
      <c r="G154" s="203"/>
      <c r="H154" s="203"/>
      <c r="I154" s="203"/>
      <c r="J154" s="203"/>
      <c r="K154" s="203"/>
      <c r="L154" s="203"/>
    </row>
    <row r="155" spans="1:12" ht="15.75" hidden="1" x14ac:dyDescent="0.3">
      <c r="A155" s="34"/>
      <c r="B155" s="202"/>
      <c r="C155" s="203"/>
      <c r="D155" s="203"/>
      <c r="E155" s="203"/>
      <c r="F155" s="203"/>
      <c r="G155" s="203"/>
      <c r="H155" s="203"/>
      <c r="I155" s="203"/>
      <c r="J155" s="203"/>
      <c r="K155" s="203"/>
      <c r="L155" s="203"/>
    </row>
    <row r="156" spans="1:12" ht="15.75" hidden="1" x14ac:dyDescent="0.3">
      <c r="A156" s="34"/>
      <c r="B156" s="202"/>
      <c r="C156" s="203"/>
      <c r="D156" s="203"/>
      <c r="E156" s="203"/>
      <c r="F156" s="203"/>
      <c r="G156" s="203"/>
      <c r="H156" s="203"/>
      <c r="I156" s="203"/>
      <c r="J156" s="203"/>
      <c r="K156" s="203"/>
      <c r="L156" s="203"/>
    </row>
    <row r="157" spans="1:12" ht="15.75" hidden="1" x14ac:dyDescent="0.3">
      <c r="A157" s="34"/>
      <c r="B157" s="202"/>
      <c r="C157" s="203"/>
      <c r="D157" s="203"/>
      <c r="E157" s="203"/>
      <c r="F157" s="203"/>
      <c r="G157" s="203"/>
      <c r="H157" s="203"/>
      <c r="I157" s="203"/>
      <c r="J157" s="203"/>
      <c r="K157" s="203"/>
      <c r="L157" s="203"/>
    </row>
    <row r="158" spans="1:12" ht="15.75" hidden="1" x14ac:dyDescent="0.3">
      <c r="A158" s="34"/>
      <c r="B158" s="202"/>
      <c r="C158" s="203"/>
      <c r="D158" s="203"/>
      <c r="E158" s="203"/>
      <c r="F158" s="203"/>
      <c r="G158" s="203"/>
      <c r="H158" s="203"/>
      <c r="I158" s="203"/>
      <c r="J158" s="203"/>
      <c r="K158" s="203"/>
      <c r="L158" s="203"/>
    </row>
    <row r="159" spans="1:12" ht="15.75" hidden="1" x14ac:dyDescent="0.3">
      <c r="A159" s="34"/>
      <c r="B159" s="202"/>
      <c r="C159" s="203"/>
      <c r="D159" s="203"/>
      <c r="E159" s="203"/>
      <c r="F159" s="203"/>
      <c r="G159" s="203"/>
      <c r="H159" s="203"/>
      <c r="I159" s="203"/>
      <c r="J159" s="203"/>
      <c r="K159" s="203"/>
      <c r="L159" s="203"/>
    </row>
    <row r="160" spans="1:12" ht="15.75" x14ac:dyDescent="0.3">
      <c r="A160" s="34"/>
      <c r="B160" s="202"/>
      <c r="C160" s="203"/>
      <c r="D160" s="203"/>
      <c r="E160" s="203"/>
      <c r="F160" s="203"/>
      <c r="G160" s="203"/>
      <c r="H160" s="203"/>
      <c r="I160" s="203"/>
      <c r="J160" s="203"/>
      <c r="K160" s="203"/>
      <c r="L160" s="203"/>
    </row>
    <row r="161" spans="1:12" ht="15.75" x14ac:dyDescent="0.3">
      <c r="A161" s="34"/>
      <c r="B161" s="202"/>
      <c r="C161" s="203"/>
      <c r="D161" s="203"/>
      <c r="E161" s="203"/>
      <c r="F161" s="203"/>
      <c r="G161" s="203"/>
      <c r="H161" s="203"/>
      <c r="I161" s="203"/>
      <c r="J161" s="203"/>
      <c r="K161" s="203"/>
      <c r="L161" s="203"/>
    </row>
    <row r="162" spans="1:12" ht="15.75" x14ac:dyDescent="0.3">
      <c r="A162" s="34"/>
      <c r="B162" s="202"/>
      <c r="C162" s="203"/>
      <c r="D162" s="203"/>
      <c r="E162" s="203"/>
      <c r="F162" s="203"/>
      <c r="G162" s="203"/>
      <c r="H162" s="203"/>
      <c r="I162" s="203"/>
      <c r="J162" s="203"/>
      <c r="K162" s="203"/>
      <c r="L162" s="203"/>
    </row>
    <row r="163" spans="1:12" ht="15.75" x14ac:dyDescent="0.3">
      <c r="A163" s="34"/>
      <c r="B163" s="202"/>
      <c r="C163" s="203"/>
      <c r="D163" s="203"/>
      <c r="E163" s="203"/>
      <c r="F163" s="203"/>
      <c r="G163" s="203"/>
      <c r="H163" s="203"/>
      <c r="I163" s="203"/>
      <c r="J163" s="203"/>
      <c r="K163" s="203"/>
      <c r="L163" s="203"/>
    </row>
    <row r="164" spans="1:12" ht="15.75" x14ac:dyDescent="0.3">
      <c r="A164" s="34"/>
      <c r="B164" s="202"/>
      <c r="C164" s="203"/>
      <c r="D164" s="203"/>
      <c r="E164" s="203"/>
      <c r="F164" s="203"/>
      <c r="G164" s="203"/>
      <c r="H164" s="203"/>
      <c r="I164" s="203"/>
      <c r="J164" s="203"/>
      <c r="K164" s="203"/>
      <c r="L164" s="203"/>
    </row>
    <row r="165" spans="1:12" ht="15.75" thickBot="1" x14ac:dyDescent="0.3">
      <c r="B165" s="48" t="s">
        <v>169</v>
      </c>
      <c r="I165" s="34"/>
      <c r="J165" s="34"/>
    </row>
    <row r="166" spans="1:12" ht="16.5" thickBot="1" x14ac:dyDescent="0.35">
      <c r="A166" s="5" t="s">
        <v>5</v>
      </c>
      <c r="B166" s="6" t="s">
        <v>6</v>
      </c>
      <c r="C166" s="244" t="s">
        <v>57</v>
      </c>
      <c r="D166" s="245"/>
      <c r="I166" s="34"/>
      <c r="J166" s="34"/>
    </row>
    <row r="167" spans="1:12" ht="15.75" x14ac:dyDescent="0.3">
      <c r="A167" s="8"/>
      <c r="B167" s="9"/>
      <c r="C167" s="10" t="s">
        <v>12</v>
      </c>
      <c r="D167" s="10" t="s">
        <v>13</v>
      </c>
      <c r="I167" s="34"/>
      <c r="J167" s="34"/>
    </row>
    <row r="168" spans="1:12" ht="15.75" x14ac:dyDescent="0.3">
      <c r="A168" s="12" t="s">
        <v>143</v>
      </c>
      <c r="B168" s="9" t="s">
        <v>14</v>
      </c>
      <c r="C168" s="13">
        <f>+K17+K63+K105</f>
        <v>9659245.3499999996</v>
      </c>
      <c r="D168" s="13">
        <f>+L17+L63+L105</f>
        <v>9591596.9099999983</v>
      </c>
      <c r="E168" s="49"/>
      <c r="F168" s="50"/>
      <c r="I168" s="34"/>
      <c r="J168" s="34"/>
    </row>
    <row r="169" spans="1:12" ht="15.75" x14ac:dyDescent="0.3">
      <c r="A169" s="51"/>
      <c r="B169" s="9"/>
      <c r="C169" s="51"/>
      <c r="D169" s="52"/>
      <c r="E169" s="53"/>
      <c r="F169" s="53"/>
      <c r="G169" s="49"/>
      <c r="I169" s="34"/>
      <c r="J169" s="34"/>
    </row>
    <row r="170" spans="1:12" ht="15.75" x14ac:dyDescent="0.3">
      <c r="A170" s="51"/>
      <c r="B170" s="9" t="s">
        <v>15</v>
      </c>
      <c r="C170" s="13"/>
      <c r="D170" s="13"/>
      <c r="E170" s="54"/>
      <c r="F170" s="54"/>
      <c r="I170" s="34"/>
      <c r="J170" s="34"/>
    </row>
    <row r="171" spans="1:12" x14ac:dyDescent="0.25">
      <c r="A171" s="20">
        <v>111</v>
      </c>
      <c r="B171" s="21" t="s">
        <v>16</v>
      </c>
      <c r="C171" s="47">
        <f t="shared" ref="C171:D181" si="20">+K20+K66+K108</f>
        <v>231946.89</v>
      </c>
      <c r="D171" s="47">
        <f t="shared" si="20"/>
        <v>150200.04999999999</v>
      </c>
      <c r="E171" s="49"/>
      <c r="F171" s="50"/>
      <c r="I171" s="34"/>
      <c r="J171" s="34"/>
    </row>
    <row r="172" spans="1:12" x14ac:dyDescent="0.25">
      <c r="A172" s="20">
        <v>113</v>
      </c>
      <c r="B172" s="21" t="s">
        <v>17</v>
      </c>
      <c r="C172" s="47">
        <f t="shared" si="20"/>
        <v>42258.32</v>
      </c>
      <c r="D172" s="47">
        <f t="shared" si="20"/>
        <v>30734.53</v>
      </c>
      <c r="E172" s="49"/>
      <c r="F172" s="50"/>
      <c r="I172" s="34"/>
      <c r="J172" s="34"/>
    </row>
    <row r="173" spans="1:12" x14ac:dyDescent="0.25">
      <c r="A173" s="20">
        <v>122</v>
      </c>
      <c r="B173" s="21" t="s">
        <v>18</v>
      </c>
      <c r="C173" s="47">
        <f t="shared" si="20"/>
        <v>12171.12</v>
      </c>
      <c r="D173" s="47">
        <f t="shared" si="20"/>
        <v>0</v>
      </c>
      <c r="E173" s="49"/>
      <c r="F173" s="50"/>
      <c r="I173" s="34"/>
      <c r="J173" s="34"/>
    </row>
    <row r="174" spans="1:12" x14ac:dyDescent="0.25">
      <c r="A174" s="20">
        <v>163</v>
      </c>
      <c r="B174" s="21" t="s">
        <v>19</v>
      </c>
      <c r="C174" s="47">
        <f t="shared" si="20"/>
        <v>151848.4</v>
      </c>
      <c r="D174" s="47">
        <f t="shared" si="20"/>
        <v>0</v>
      </c>
      <c r="E174" s="49"/>
      <c r="F174" s="50"/>
    </row>
    <row r="175" spans="1:12" x14ac:dyDescent="0.25">
      <c r="A175" s="20">
        <v>168</v>
      </c>
      <c r="B175" s="21" t="s">
        <v>164</v>
      </c>
      <c r="C175" s="47">
        <f t="shared" si="20"/>
        <v>200</v>
      </c>
      <c r="D175" s="47">
        <f t="shared" si="20"/>
        <v>0</v>
      </c>
      <c r="E175" s="49"/>
      <c r="F175" s="50"/>
    </row>
    <row r="176" spans="1:12" x14ac:dyDescent="0.25">
      <c r="A176" s="20">
        <v>169</v>
      </c>
      <c r="B176" s="21" t="s">
        <v>165</v>
      </c>
      <c r="C176" s="47">
        <f t="shared" si="20"/>
        <v>14106.68</v>
      </c>
      <c r="D176" s="47">
        <f t="shared" si="20"/>
        <v>0</v>
      </c>
      <c r="E176" s="49"/>
      <c r="F176" s="50"/>
    </row>
    <row r="177" spans="1:6" x14ac:dyDescent="0.25">
      <c r="A177" s="20">
        <v>171</v>
      </c>
      <c r="B177" s="21" t="s">
        <v>166</v>
      </c>
      <c r="C177" s="47">
        <f t="shared" si="20"/>
        <v>14553.32</v>
      </c>
      <c r="D177" s="47">
        <f t="shared" si="20"/>
        <v>0</v>
      </c>
      <c r="E177" s="49"/>
      <c r="F177" s="50"/>
    </row>
    <row r="178" spans="1:6" x14ac:dyDescent="0.25">
      <c r="A178" s="20">
        <v>174</v>
      </c>
      <c r="B178" s="21" t="s">
        <v>20</v>
      </c>
      <c r="C178" s="47">
        <f t="shared" si="20"/>
        <v>29425.32</v>
      </c>
      <c r="D178" s="47">
        <f t="shared" si="20"/>
        <v>6360</v>
      </c>
      <c r="E178" s="49"/>
      <c r="F178" s="50"/>
    </row>
    <row r="179" spans="1:6" x14ac:dyDescent="0.25">
      <c r="A179" s="20">
        <v>182</v>
      </c>
      <c r="B179" s="21" t="s">
        <v>21</v>
      </c>
      <c r="C179" s="47">
        <f t="shared" si="20"/>
        <v>1271947.32</v>
      </c>
      <c r="D179" s="47">
        <f t="shared" si="20"/>
        <v>132749.5</v>
      </c>
      <c r="E179" s="49"/>
      <c r="F179" s="50"/>
    </row>
    <row r="180" spans="1:6" x14ac:dyDescent="0.25">
      <c r="A180" s="20">
        <v>197</v>
      </c>
      <c r="B180" s="21" t="s">
        <v>22</v>
      </c>
      <c r="C180" s="47">
        <f t="shared" si="20"/>
        <v>169400</v>
      </c>
      <c r="D180" s="47">
        <f t="shared" si="20"/>
        <v>84000</v>
      </c>
      <c r="E180" s="49"/>
      <c r="F180" s="50"/>
    </row>
    <row r="181" spans="1:6" x14ac:dyDescent="0.25">
      <c r="A181" s="20">
        <v>199</v>
      </c>
      <c r="B181" s="21" t="s">
        <v>23</v>
      </c>
      <c r="C181" s="47">
        <f t="shared" si="20"/>
        <v>268240</v>
      </c>
      <c r="D181" s="47">
        <f t="shared" si="20"/>
        <v>18451</v>
      </c>
      <c r="E181" s="49"/>
      <c r="F181" s="50"/>
    </row>
    <row r="182" spans="1:6" ht="16.5" thickBot="1" x14ac:dyDescent="0.35">
      <c r="A182" s="20"/>
      <c r="B182" s="23" t="s">
        <v>24</v>
      </c>
      <c r="C182" s="56">
        <f>SUM(C171:C181)</f>
        <v>2206097.37</v>
      </c>
      <c r="D182" s="56">
        <f>SUM(D171:D181)</f>
        <v>422495.07999999996</v>
      </c>
      <c r="E182" s="49"/>
    </row>
    <row r="183" spans="1:6" ht="15.75" x14ac:dyDescent="0.3">
      <c r="A183" s="20"/>
      <c r="B183" s="25" t="s">
        <v>25</v>
      </c>
      <c r="C183" s="57"/>
      <c r="D183" s="57"/>
    </row>
    <row r="184" spans="1:6" x14ac:dyDescent="0.25">
      <c r="A184" s="20">
        <v>211</v>
      </c>
      <c r="B184" s="21" t="s">
        <v>26</v>
      </c>
      <c r="C184" s="47">
        <f t="shared" ref="C184:D197" si="21">+K33+K79+K121</f>
        <v>232662.28</v>
      </c>
      <c r="D184" s="47">
        <f t="shared" si="21"/>
        <v>103560.25</v>
      </c>
      <c r="E184" s="49"/>
      <c r="F184" s="50"/>
    </row>
    <row r="185" spans="1:6" x14ac:dyDescent="0.25">
      <c r="A185" s="20">
        <v>232</v>
      </c>
      <c r="B185" s="21" t="s">
        <v>27</v>
      </c>
      <c r="C185" s="47">
        <f t="shared" si="21"/>
        <v>50000</v>
      </c>
      <c r="D185" s="47">
        <f t="shared" si="21"/>
        <v>0</v>
      </c>
      <c r="E185" s="49"/>
      <c r="F185" s="50"/>
    </row>
    <row r="186" spans="1:6" x14ac:dyDescent="0.25">
      <c r="A186" s="20">
        <v>261</v>
      </c>
      <c r="B186" s="21" t="s">
        <v>28</v>
      </c>
      <c r="C186" s="47">
        <f t="shared" si="21"/>
        <v>331552.08</v>
      </c>
      <c r="D186" s="47">
        <f t="shared" si="21"/>
        <v>61685.07</v>
      </c>
      <c r="E186" s="49"/>
      <c r="F186" s="50"/>
    </row>
    <row r="187" spans="1:6" x14ac:dyDescent="0.25">
      <c r="A187" s="20">
        <v>262</v>
      </c>
      <c r="B187" s="21" t="s">
        <v>29</v>
      </c>
      <c r="C187" s="47">
        <f t="shared" si="21"/>
        <v>2666.68</v>
      </c>
      <c r="D187" s="47">
        <f t="shared" si="21"/>
        <v>0</v>
      </c>
      <c r="E187" s="49"/>
      <c r="F187" s="50"/>
    </row>
    <row r="188" spans="1:6" x14ac:dyDescent="0.25">
      <c r="A188" s="20">
        <v>266</v>
      </c>
      <c r="B188" s="21" t="s">
        <v>30</v>
      </c>
      <c r="C188" s="47">
        <f t="shared" si="21"/>
        <v>1527757.28</v>
      </c>
      <c r="D188" s="47">
        <f t="shared" si="21"/>
        <v>194556</v>
      </c>
      <c r="E188" s="49"/>
      <c r="F188" s="50"/>
    </row>
    <row r="189" spans="1:6" x14ac:dyDescent="0.25">
      <c r="A189" s="20">
        <v>267</v>
      </c>
      <c r="B189" s="21" t="s">
        <v>31</v>
      </c>
      <c r="C189" s="47">
        <f t="shared" si="21"/>
        <v>3000</v>
      </c>
      <c r="D189" s="47">
        <f t="shared" si="21"/>
        <v>0</v>
      </c>
      <c r="E189" s="49"/>
      <c r="F189" s="50"/>
    </row>
    <row r="190" spans="1:6" x14ac:dyDescent="0.25">
      <c r="A190" s="20">
        <v>268</v>
      </c>
      <c r="B190" s="21" t="s">
        <v>32</v>
      </c>
      <c r="C190" s="47">
        <f t="shared" si="21"/>
        <v>47245.16</v>
      </c>
      <c r="D190" s="47">
        <f t="shared" si="21"/>
        <v>0</v>
      </c>
      <c r="E190" s="49"/>
      <c r="F190" s="50"/>
    </row>
    <row r="191" spans="1:6" x14ac:dyDescent="0.25">
      <c r="A191" s="20">
        <v>269</v>
      </c>
      <c r="B191" s="21" t="s">
        <v>33</v>
      </c>
      <c r="C191" s="47">
        <f t="shared" si="21"/>
        <v>3333.32</v>
      </c>
      <c r="D191" s="47">
        <f t="shared" si="21"/>
        <v>0</v>
      </c>
      <c r="E191" s="49"/>
      <c r="F191" s="50"/>
    </row>
    <row r="192" spans="1:6" x14ac:dyDescent="0.25">
      <c r="A192" s="20">
        <v>289</v>
      </c>
      <c r="B192" s="21" t="s">
        <v>34</v>
      </c>
      <c r="C192" s="47">
        <f t="shared" si="21"/>
        <v>2299.52</v>
      </c>
      <c r="D192" s="47">
        <f t="shared" si="21"/>
        <v>0</v>
      </c>
      <c r="E192" s="49"/>
      <c r="F192" s="50"/>
    </row>
    <row r="193" spans="1:7" x14ac:dyDescent="0.25">
      <c r="A193" s="20">
        <v>292</v>
      </c>
      <c r="B193" s="21" t="s">
        <v>35</v>
      </c>
      <c r="C193" s="47">
        <f t="shared" si="21"/>
        <v>28059.72</v>
      </c>
      <c r="D193" s="47">
        <f t="shared" si="21"/>
        <v>0</v>
      </c>
      <c r="E193" s="49"/>
      <c r="F193" s="50"/>
    </row>
    <row r="194" spans="1:7" x14ac:dyDescent="0.25">
      <c r="A194" s="20">
        <v>295</v>
      </c>
      <c r="B194" s="21" t="s">
        <v>36</v>
      </c>
      <c r="C194" s="47">
        <f t="shared" si="21"/>
        <v>6194160.2400000002</v>
      </c>
      <c r="D194" s="47">
        <f t="shared" si="21"/>
        <v>108377</v>
      </c>
      <c r="E194" s="49"/>
      <c r="F194" s="50"/>
      <c r="G194" s="58"/>
    </row>
    <row r="195" spans="1:7" x14ac:dyDescent="0.25">
      <c r="A195" s="20">
        <v>297</v>
      </c>
      <c r="B195" s="21" t="s">
        <v>37</v>
      </c>
      <c r="C195" s="47">
        <f t="shared" si="21"/>
        <v>6364.28</v>
      </c>
      <c r="D195" s="47">
        <f t="shared" si="21"/>
        <v>0</v>
      </c>
      <c r="E195" s="49"/>
      <c r="F195" s="50"/>
    </row>
    <row r="196" spans="1:7" x14ac:dyDescent="0.25">
      <c r="A196" s="20">
        <v>298</v>
      </c>
      <c r="B196" s="21" t="s">
        <v>38</v>
      </c>
      <c r="C196" s="47">
        <f t="shared" si="21"/>
        <v>135032.6</v>
      </c>
      <c r="D196" s="47">
        <f t="shared" si="21"/>
        <v>7342.86</v>
      </c>
      <c r="E196" s="49"/>
      <c r="F196" s="50"/>
    </row>
    <row r="197" spans="1:7" x14ac:dyDescent="0.25">
      <c r="A197" s="20">
        <v>299</v>
      </c>
      <c r="B197" s="21" t="s">
        <v>39</v>
      </c>
      <c r="C197" s="47">
        <f t="shared" si="21"/>
        <v>76167.320000000007</v>
      </c>
      <c r="D197" s="47">
        <f t="shared" si="21"/>
        <v>0</v>
      </c>
      <c r="E197" s="49"/>
      <c r="F197" s="50"/>
    </row>
    <row r="198" spans="1:7" ht="15.75" x14ac:dyDescent="0.3">
      <c r="A198" s="20"/>
      <c r="B198" s="40" t="s">
        <v>40</v>
      </c>
      <c r="C198" s="59">
        <f>SUM(C184:C197)</f>
        <v>8640300.4800000004</v>
      </c>
      <c r="D198" s="59">
        <f>SUM(D184:D197)</f>
        <v>475521.18</v>
      </c>
      <c r="E198" s="49"/>
      <c r="F198" s="49"/>
    </row>
    <row r="199" spans="1:7" ht="15.75" x14ac:dyDescent="0.3">
      <c r="A199" s="28"/>
      <c r="B199" s="9" t="s">
        <v>58</v>
      </c>
      <c r="C199" s="13">
        <f>+C198+C182</f>
        <v>10846397.850000001</v>
      </c>
      <c r="D199" s="13">
        <f>+D198+D182</f>
        <v>898016.26</v>
      </c>
    </row>
    <row r="200" spans="1:7" ht="15.75" hidden="1" x14ac:dyDescent="0.3">
      <c r="A200" s="28"/>
      <c r="B200" s="9" t="s">
        <v>41</v>
      </c>
      <c r="C200" s="13"/>
      <c r="D200" s="13"/>
    </row>
    <row r="201" spans="1:7" hidden="1" x14ac:dyDescent="0.25">
      <c r="A201" s="28"/>
      <c r="B201" s="61" t="s">
        <v>49</v>
      </c>
      <c r="C201" s="47">
        <f>K95+K137</f>
        <v>0</v>
      </c>
      <c r="D201" s="47">
        <f>L95+L137</f>
        <v>0</v>
      </c>
    </row>
    <row r="202" spans="1:7" hidden="1" x14ac:dyDescent="0.25">
      <c r="A202" s="28"/>
      <c r="B202" s="61" t="s">
        <v>42</v>
      </c>
      <c r="C202" s="47">
        <f>+K49+K96+K138</f>
        <v>0</v>
      </c>
      <c r="D202" s="47">
        <f>+L49+L96+L138</f>
        <v>0</v>
      </c>
      <c r="E202" s="49"/>
    </row>
    <row r="203" spans="1:7" hidden="1" x14ac:dyDescent="0.25">
      <c r="A203" s="28"/>
      <c r="B203" s="61" t="s">
        <v>50</v>
      </c>
      <c r="C203" s="47">
        <f>+K97+K139</f>
        <v>0</v>
      </c>
      <c r="D203" s="47">
        <f>L97+L139</f>
        <v>0</v>
      </c>
      <c r="E203" s="49"/>
    </row>
    <row r="204" spans="1:7" hidden="1" x14ac:dyDescent="0.25">
      <c r="A204" s="28"/>
      <c r="B204" s="61" t="s">
        <v>43</v>
      </c>
      <c r="C204" s="47">
        <f>K50+K98+K140</f>
        <v>0</v>
      </c>
      <c r="D204" s="47">
        <f>+L50+L98+L140</f>
        <v>0</v>
      </c>
      <c r="E204" s="49"/>
    </row>
    <row r="205" spans="1:7" ht="15.75" hidden="1" x14ac:dyDescent="0.3">
      <c r="A205" s="28"/>
      <c r="B205" s="40" t="s">
        <v>59</v>
      </c>
      <c r="C205" s="13">
        <f>SUM(C201:C204)</f>
        <v>0</v>
      </c>
      <c r="D205" s="13">
        <f>SUM(D201:D204)</f>
        <v>0</v>
      </c>
    </row>
    <row r="206" spans="1:7" ht="15.75" x14ac:dyDescent="0.3">
      <c r="A206" s="28"/>
      <c r="B206" s="9" t="s">
        <v>60</v>
      </c>
      <c r="C206" s="13">
        <f>+C205+C199+C168</f>
        <v>20505643.200000003</v>
      </c>
      <c r="D206" s="13">
        <f>+D205+D199+D168</f>
        <v>10489613.169999998</v>
      </c>
      <c r="E206" s="49"/>
      <c r="F206" s="49"/>
      <c r="G206" s="49"/>
    </row>
    <row r="207" spans="1:7" ht="15.75" x14ac:dyDescent="0.3">
      <c r="A207" s="34"/>
      <c r="B207" s="216"/>
      <c r="C207" s="62"/>
      <c r="D207" s="63"/>
    </row>
    <row r="208" spans="1:7" ht="15.75" x14ac:dyDescent="0.3">
      <c r="A208" s="34"/>
      <c r="B208" s="216"/>
      <c r="C208" s="64"/>
      <c r="D208" s="65"/>
    </row>
    <row r="209" spans="1:12" ht="15.75" x14ac:dyDescent="0.3">
      <c r="A209" s="34"/>
      <c r="B209" s="216"/>
      <c r="C209" s="64"/>
      <c r="D209" s="65"/>
    </row>
    <row r="210" spans="1:12" ht="15.75" x14ac:dyDescent="0.3">
      <c r="B210" s="216"/>
      <c r="C210" s="64"/>
      <c r="D210" s="65"/>
    </row>
    <row r="211" spans="1:12" ht="15.75" x14ac:dyDescent="0.3">
      <c r="B211" s="216"/>
      <c r="C211" s="64"/>
      <c r="D211" s="65"/>
    </row>
    <row r="212" spans="1:12" ht="15.75" x14ac:dyDescent="0.3">
      <c r="B212" s="216"/>
      <c r="C212" s="64"/>
      <c r="D212" s="65"/>
    </row>
    <row r="213" spans="1:12" ht="15.75" x14ac:dyDescent="0.3">
      <c r="B213" s="216"/>
      <c r="C213" s="64"/>
      <c r="D213" s="65"/>
    </row>
    <row r="214" spans="1:12" ht="15.75" x14ac:dyDescent="0.3">
      <c r="B214" s="216"/>
      <c r="C214" s="64"/>
      <c r="D214" s="65"/>
    </row>
    <row r="215" spans="1:12" x14ac:dyDescent="0.25">
      <c r="B215" s="48"/>
      <c r="C215" s="66"/>
      <c r="D215" s="62"/>
    </row>
    <row r="219" spans="1:12" x14ac:dyDescent="0.25">
      <c r="B219" s="67" t="s">
        <v>61</v>
      </c>
      <c r="D219" s="14" t="s">
        <v>62</v>
      </c>
      <c r="E219" s="14"/>
      <c r="F219" s="14"/>
      <c r="G219" s="48" t="s">
        <v>63</v>
      </c>
      <c r="I219" t="s">
        <v>67</v>
      </c>
    </row>
    <row r="220" spans="1:12" x14ac:dyDescent="0.25">
      <c r="D220" s="246" t="s">
        <v>64</v>
      </c>
      <c r="E220" s="246"/>
      <c r="F220" s="246"/>
      <c r="G220" s="48"/>
      <c r="H220" s="48"/>
      <c r="I220" s="48" t="s">
        <v>68</v>
      </c>
      <c r="J220" s="48"/>
      <c r="K220" s="48"/>
      <c r="L220" s="48"/>
    </row>
    <row r="221" spans="1:12" x14ac:dyDescent="0.25">
      <c r="D221" s="246" t="s">
        <v>65</v>
      </c>
      <c r="E221" s="246"/>
      <c r="F221" s="246"/>
      <c r="G221" s="48"/>
      <c r="H221" s="48"/>
      <c r="I221" s="48" t="s">
        <v>170</v>
      </c>
      <c r="J221" s="48"/>
      <c r="K221" s="48"/>
      <c r="L221" s="48"/>
    </row>
    <row r="222" spans="1:12" x14ac:dyDescent="0.25">
      <c r="D222" s="68"/>
      <c r="E222" s="68"/>
      <c r="H222" s="48"/>
      <c r="I222" s="48"/>
      <c r="J222" s="48"/>
    </row>
    <row r="223" spans="1:12" x14ac:dyDescent="0.25">
      <c r="B223" s="67" t="s">
        <v>66</v>
      </c>
      <c r="D223" s="48" t="s">
        <v>196</v>
      </c>
      <c r="H223" s="69"/>
      <c r="I223" s="69"/>
      <c r="J223" s="69"/>
      <c r="K223" s="247"/>
      <c r="L223" s="247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C15:D15"/>
    <mergeCell ref="E15:F15"/>
    <mergeCell ref="G15:H15"/>
    <mergeCell ref="I15:J15"/>
    <mergeCell ref="K15:L15"/>
    <mergeCell ref="C166:D166"/>
    <mergeCell ref="D220:F220"/>
    <mergeCell ref="D221:F221"/>
    <mergeCell ref="K223:L223"/>
    <mergeCell ref="A102:L102"/>
    <mergeCell ref="C103:D103"/>
    <mergeCell ref="E103:F103"/>
    <mergeCell ref="G103:H103"/>
    <mergeCell ref="I103:J103"/>
    <mergeCell ref="K103:L103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7"/>
  <sheetViews>
    <sheetView topLeftCell="A220" workbookViewId="0">
      <selection activeCell="C161" sqref="C16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29" t="s">
        <v>88</v>
      </c>
      <c r="J8" s="230"/>
    </row>
    <row r="9" spans="1:10" ht="5.25" customHeight="1" x14ac:dyDescent="0.25"/>
    <row r="10" spans="1:10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</row>
    <row r="11" spans="1:10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</row>
    <row r="12" spans="1:10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</row>
    <row r="13" spans="1:10" ht="4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6.5" hidden="1" thickBot="1" x14ac:dyDescent="0.3">
      <c r="A14" s="234" t="s">
        <v>69</v>
      </c>
      <c r="B14" s="234"/>
      <c r="C14" s="234"/>
      <c r="D14" s="234"/>
      <c r="E14" s="234"/>
      <c r="F14" s="234"/>
      <c r="G14" s="234"/>
      <c r="H14" s="234"/>
      <c r="I14" s="234"/>
      <c r="J14" s="234"/>
    </row>
    <row r="15" spans="1:10" ht="30.75" hidden="1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</row>
    <row r="16" spans="1:10" ht="15.75" hidden="1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</row>
    <row r="17" spans="1:10" ht="15.75" hidden="1" x14ac:dyDescent="0.3">
      <c r="A17" s="12"/>
      <c r="B17" s="9" t="s">
        <v>14</v>
      </c>
      <c r="C17" s="13">
        <v>1764858.42</v>
      </c>
      <c r="D17" s="13">
        <v>1492317.42</v>
      </c>
      <c r="E17" s="13">
        <v>1764858.42</v>
      </c>
      <c r="F17" s="13">
        <v>1792563.63</v>
      </c>
      <c r="G17" s="13">
        <v>1764858.42</v>
      </c>
      <c r="H17" s="13">
        <v>1578007.92</v>
      </c>
      <c r="I17" s="13">
        <v>1764858.42</v>
      </c>
      <c r="J17" s="13">
        <v>1803793.55</v>
      </c>
    </row>
    <row r="18" spans="1:10" ht="15.75" hidden="1" x14ac:dyDescent="0.3">
      <c r="A18" s="51"/>
      <c r="B18" s="9"/>
      <c r="C18" s="52"/>
      <c r="D18" s="51"/>
      <c r="E18" s="70"/>
      <c r="F18" s="70"/>
      <c r="G18" s="51"/>
      <c r="H18" s="70"/>
      <c r="I18" s="51"/>
      <c r="J18" s="70"/>
    </row>
    <row r="19" spans="1:10" ht="15.75" hidden="1" x14ac:dyDescent="0.3">
      <c r="A19" s="51"/>
      <c r="B19" s="9" t="s">
        <v>15</v>
      </c>
      <c r="C19" s="13">
        <f t="shared" ref="C19:J19" si="0">+C27+C43</f>
        <v>2818474.9200000004</v>
      </c>
      <c r="D19" s="13">
        <f t="shared" si="0"/>
        <v>0</v>
      </c>
      <c r="E19" s="13">
        <f t="shared" si="0"/>
        <v>2818474.9200000004</v>
      </c>
      <c r="F19" s="13">
        <f t="shared" si="0"/>
        <v>67111.01999999999</v>
      </c>
      <c r="G19" s="13">
        <f t="shared" si="0"/>
        <v>2818474.9200000004</v>
      </c>
      <c r="H19" s="13">
        <f t="shared" si="0"/>
        <v>58543.64</v>
      </c>
      <c r="I19" s="13">
        <f t="shared" si="0"/>
        <v>2818474.9200000004</v>
      </c>
      <c r="J19" s="13">
        <f t="shared" si="0"/>
        <v>3743927.3</v>
      </c>
    </row>
    <row r="20" spans="1:10" hidden="1" x14ac:dyDescent="0.25">
      <c r="A20" s="55"/>
      <c r="B20" s="21" t="s">
        <v>16</v>
      </c>
      <c r="C20" s="47">
        <v>62500</v>
      </c>
      <c r="D20" s="47"/>
      <c r="E20" s="47">
        <v>62500</v>
      </c>
      <c r="F20" s="47">
        <v>56112.02</v>
      </c>
      <c r="G20" s="47">
        <v>62500</v>
      </c>
      <c r="H20" s="47"/>
      <c r="I20" s="47">
        <v>62500</v>
      </c>
      <c r="J20" s="47">
        <v>68083.009999999995</v>
      </c>
    </row>
    <row r="21" spans="1:10" hidden="1" x14ac:dyDescent="0.25">
      <c r="A21" s="55"/>
      <c r="B21" s="21" t="s">
        <v>17</v>
      </c>
      <c r="C21" s="47">
        <v>7500</v>
      </c>
      <c r="D21" s="47"/>
      <c r="E21" s="47">
        <v>7500</v>
      </c>
      <c r="F21" s="47">
        <v>10999</v>
      </c>
      <c r="G21" s="47">
        <v>7500</v>
      </c>
      <c r="H21" s="47">
        <v>11011</v>
      </c>
      <c r="I21" s="47">
        <v>7500</v>
      </c>
      <c r="J21" s="47">
        <v>10992</v>
      </c>
    </row>
    <row r="22" spans="1:10" hidden="1" x14ac:dyDescent="0.25">
      <c r="A22" s="55"/>
      <c r="B22" s="21" t="s">
        <v>18</v>
      </c>
      <c r="C22" s="47">
        <v>8133.97</v>
      </c>
      <c r="D22" s="47"/>
      <c r="E22" s="47">
        <v>8133.97</v>
      </c>
      <c r="F22" s="47"/>
      <c r="G22" s="47">
        <v>8133.97</v>
      </c>
      <c r="H22" s="47"/>
      <c r="I22" s="47">
        <v>8133.97</v>
      </c>
      <c r="J22" s="47">
        <v>4358</v>
      </c>
    </row>
    <row r="23" spans="1:10" hidden="1" x14ac:dyDescent="0.25">
      <c r="A23" s="55"/>
      <c r="B23" s="21" t="s">
        <v>19</v>
      </c>
      <c r="C23" s="47">
        <v>33333.33</v>
      </c>
      <c r="D23" s="47"/>
      <c r="E23" s="47">
        <v>33333.33</v>
      </c>
      <c r="F23" s="47"/>
      <c r="G23" s="47">
        <v>33333.33</v>
      </c>
      <c r="H23" s="47"/>
      <c r="I23" s="47">
        <v>33333.33</v>
      </c>
      <c r="J23" s="47">
        <v>45020</v>
      </c>
    </row>
    <row r="24" spans="1:10" hidden="1" x14ac:dyDescent="0.25">
      <c r="A24" s="55"/>
      <c r="B24" s="21" t="s">
        <v>21</v>
      </c>
      <c r="C24" s="47">
        <v>165141.75</v>
      </c>
      <c r="D24" s="47"/>
      <c r="E24" s="47">
        <v>165141.75</v>
      </c>
      <c r="F24" s="47"/>
      <c r="G24" s="47">
        <v>165141.75</v>
      </c>
      <c r="H24" s="47">
        <v>1000</v>
      </c>
      <c r="I24" s="47">
        <v>165141.75</v>
      </c>
      <c r="J24" s="47">
        <v>26842.86</v>
      </c>
    </row>
    <row r="25" spans="1:10" hidden="1" x14ac:dyDescent="0.25">
      <c r="A25" s="55"/>
      <c r="B25" s="21" t="s">
        <v>22</v>
      </c>
      <c r="C25" s="47">
        <v>40000</v>
      </c>
      <c r="D25" s="47"/>
      <c r="E25" s="47">
        <v>40000</v>
      </c>
      <c r="F25" s="47"/>
      <c r="G25" s="47">
        <v>40000</v>
      </c>
      <c r="H25" s="47"/>
      <c r="I25" s="47">
        <v>40000</v>
      </c>
      <c r="J25" s="47">
        <v>76240</v>
      </c>
    </row>
    <row r="26" spans="1:10" hidden="1" x14ac:dyDescent="0.25">
      <c r="A26" s="55"/>
      <c r="B26" s="21" t="s">
        <v>23</v>
      </c>
      <c r="C26" s="47">
        <v>26305.03</v>
      </c>
      <c r="D26" s="47"/>
      <c r="E26" s="47">
        <v>26305.03</v>
      </c>
      <c r="F26" s="47"/>
      <c r="G26" s="47">
        <v>26305.03</v>
      </c>
      <c r="H26" s="47">
        <v>46532.639999999999</v>
      </c>
      <c r="I26" s="47">
        <v>26305.03</v>
      </c>
      <c r="J26" s="47">
        <v>55063.68</v>
      </c>
    </row>
    <row r="27" spans="1:10" ht="16.5" hidden="1" thickBot="1" x14ac:dyDescent="0.35">
      <c r="A27" s="55"/>
      <c r="B27" s="23" t="s">
        <v>24</v>
      </c>
      <c r="C27" s="56">
        <f t="shared" ref="C27:J27" si="1">SUM(C20:C26)</f>
        <v>342914.07999999996</v>
      </c>
      <c r="D27" s="56">
        <f t="shared" si="1"/>
        <v>0</v>
      </c>
      <c r="E27" s="56">
        <f t="shared" si="1"/>
        <v>342914.07999999996</v>
      </c>
      <c r="F27" s="56">
        <f t="shared" si="1"/>
        <v>67111.01999999999</v>
      </c>
      <c r="G27" s="56">
        <f t="shared" si="1"/>
        <v>342914.07999999996</v>
      </c>
      <c r="H27" s="56">
        <f t="shared" si="1"/>
        <v>58543.64</v>
      </c>
      <c r="I27" s="56">
        <f t="shared" si="1"/>
        <v>342914.07999999996</v>
      </c>
      <c r="J27" s="56">
        <f t="shared" si="1"/>
        <v>286599.55</v>
      </c>
    </row>
    <row r="28" spans="1:10" ht="15.75" hidden="1" x14ac:dyDescent="0.3">
      <c r="A28" s="55"/>
      <c r="B28" s="25" t="s">
        <v>25</v>
      </c>
      <c r="C28" s="57"/>
      <c r="D28" s="57"/>
      <c r="E28" s="57"/>
      <c r="F28" s="57"/>
      <c r="G28" s="57"/>
      <c r="H28" s="57"/>
      <c r="I28" s="57"/>
      <c r="J28" s="57"/>
    </row>
    <row r="29" spans="1:10" hidden="1" x14ac:dyDescent="0.25">
      <c r="A29" s="55"/>
      <c r="B29" s="21" t="s">
        <v>26</v>
      </c>
      <c r="C29" s="47">
        <v>60936.45</v>
      </c>
      <c r="D29" s="47"/>
      <c r="E29" s="47">
        <v>60936.45</v>
      </c>
      <c r="F29" s="47"/>
      <c r="G29" s="47">
        <v>60936.45</v>
      </c>
      <c r="H29" s="47"/>
      <c r="I29" s="47">
        <v>60936.45</v>
      </c>
      <c r="J29" s="47">
        <v>202940.25</v>
      </c>
    </row>
    <row r="30" spans="1:10" hidden="1" x14ac:dyDescent="0.25">
      <c r="A30" s="55"/>
      <c r="B30" s="21" t="s">
        <v>27</v>
      </c>
      <c r="C30" s="47">
        <v>600</v>
      </c>
      <c r="D30" s="47"/>
      <c r="E30" s="47">
        <v>600</v>
      </c>
      <c r="F30" s="47"/>
      <c r="G30" s="47">
        <v>600</v>
      </c>
      <c r="H30" s="47"/>
      <c r="I30" s="47">
        <v>600</v>
      </c>
      <c r="J30" s="47"/>
    </row>
    <row r="31" spans="1:10" hidden="1" x14ac:dyDescent="0.25">
      <c r="A31" s="55"/>
      <c r="B31" s="21" t="s">
        <v>56</v>
      </c>
      <c r="C31" s="47">
        <v>945.42</v>
      </c>
      <c r="D31" s="47"/>
      <c r="E31" s="47">
        <v>945.42</v>
      </c>
      <c r="F31" s="47"/>
      <c r="G31" s="47">
        <v>945.42</v>
      </c>
      <c r="H31" s="47"/>
      <c r="I31" s="47">
        <v>945.42</v>
      </c>
      <c r="J31" s="47"/>
    </row>
    <row r="32" spans="1:10" hidden="1" x14ac:dyDescent="0.25">
      <c r="A32" s="55"/>
      <c r="B32" s="21" t="s">
        <v>28</v>
      </c>
      <c r="C32" s="47">
        <v>169652.57</v>
      </c>
      <c r="D32" s="47"/>
      <c r="E32" s="47">
        <v>169652.57</v>
      </c>
      <c r="F32" s="47"/>
      <c r="G32" s="47">
        <v>169652.57</v>
      </c>
      <c r="H32" s="47"/>
      <c r="I32" s="47">
        <v>169652.57</v>
      </c>
      <c r="J32" s="47">
        <v>178282.05</v>
      </c>
    </row>
    <row r="33" spans="1:10" hidden="1" x14ac:dyDescent="0.25">
      <c r="A33" s="55"/>
      <c r="B33" s="21" t="s">
        <v>29</v>
      </c>
      <c r="C33" s="47">
        <v>912</v>
      </c>
      <c r="D33" s="47"/>
      <c r="E33" s="47">
        <v>912</v>
      </c>
      <c r="F33" s="47"/>
      <c r="G33" s="47">
        <v>912</v>
      </c>
      <c r="H33" s="47"/>
      <c r="I33" s="47">
        <v>912</v>
      </c>
      <c r="J33" s="47"/>
    </row>
    <row r="34" spans="1:10" hidden="1" x14ac:dyDescent="0.25">
      <c r="A34" s="55"/>
      <c r="B34" s="21" t="s">
        <v>30</v>
      </c>
      <c r="C34" s="47">
        <v>427229.65</v>
      </c>
      <c r="D34" s="47"/>
      <c r="E34" s="47">
        <v>427229.65</v>
      </c>
      <c r="F34" s="47"/>
      <c r="G34" s="47">
        <v>427229.65</v>
      </c>
      <c r="H34" s="47"/>
      <c r="I34" s="47">
        <v>427229.65</v>
      </c>
      <c r="J34" s="47">
        <v>1425199.8</v>
      </c>
    </row>
    <row r="35" spans="1:10" hidden="1" x14ac:dyDescent="0.25">
      <c r="A35" s="55"/>
      <c r="B35" s="21" t="s">
        <v>31</v>
      </c>
      <c r="C35" s="47">
        <v>100</v>
      </c>
      <c r="D35" s="47"/>
      <c r="E35" s="47">
        <v>100</v>
      </c>
      <c r="F35" s="47"/>
      <c r="G35" s="47">
        <v>100</v>
      </c>
      <c r="H35" s="47"/>
      <c r="I35" s="47">
        <v>100</v>
      </c>
      <c r="J35" s="47"/>
    </row>
    <row r="36" spans="1:10" hidden="1" x14ac:dyDescent="0.25">
      <c r="A36" s="55"/>
      <c r="B36" s="21" t="s">
        <v>32</v>
      </c>
      <c r="C36" s="47">
        <v>13579.7</v>
      </c>
      <c r="D36" s="47"/>
      <c r="E36" s="47">
        <v>13579.7</v>
      </c>
      <c r="F36" s="47"/>
      <c r="G36" s="47">
        <v>13579.7</v>
      </c>
      <c r="H36" s="47"/>
      <c r="I36" s="47">
        <v>13579.7</v>
      </c>
      <c r="J36" s="47">
        <v>75162.240000000005</v>
      </c>
    </row>
    <row r="37" spans="1:10" hidden="1" x14ac:dyDescent="0.25">
      <c r="A37" s="55"/>
      <c r="B37" s="21" t="s">
        <v>34</v>
      </c>
      <c r="C37" s="47">
        <v>310</v>
      </c>
      <c r="D37" s="47"/>
      <c r="E37" s="47">
        <v>310</v>
      </c>
      <c r="F37" s="47"/>
      <c r="G37" s="47">
        <v>310</v>
      </c>
      <c r="H37" s="47"/>
      <c r="I37" s="47">
        <v>310</v>
      </c>
      <c r="J37" s="47"/>
    </row>
    <row r="38" spans="1:10" hidden="1" x14ac:dyDescent="0.25">
      <c r="A38" s="55"/>
      <c r="B38" s="21" t="s">
        <v>35</v>
      </c>
      <c r="C38" s="47">
        <v>10809.43</v>
      </c>
      <c r="D38" s="47"/>
      <c r="E38" s="47">
        <v>10809.43</v>
      </c>
      <c r="F38" s="47"/>
      <c r="G38" s="47">
        <v>10809.43</v>
      </c>
      <c r="H38" s="47"/>
      <c r="I38" s="47">
        <v>10809.43</v>
      </c>
      <c r="J38" s="47">
        <v>14528.6</v>
      </c>
    </row>
    <row r="39" spans="1:10" hidden="1" x14ac:dyDescent="0.25">
      <c r="A39" s="55"/>
      <c r="B39" s="21" t="s">
        <v>36</v>
      </c>
      <c r="C39" s="47">
        <v>1780006.32</v>
      </c>
      <c r="D39" s="47"/>
      <c r="E39" s="47">
        <v>1780006.32</v>
      </c>
      <c r="F39" s="47"/>
      <c r="G39" s="47">
        <v>1780006.32</v>
      </c>
      <c r="H39" s="47"/>
      <c r="I39" s="47">
        <v>1780006.32</v>
      </c>
      <c r="J39" s="47">
        <v>1545914.81</v>
      </c>
    </row>
    <row r="40" spans="1:10" hidden="1" x14ac:dyDescent="0.25">
      <c r="A40" s="55"/>
      <c r="B40" s="21" t="s">
        <v>37</v>
      </c>
      <c r="C40" s="47">
        <v>2208.6999999999998</v>
      </c>
      <c r="D40" s="47"/>
      <c r="E40" s="47">
        <v>2208.6999999999998</v>
      </c>
      <c r="F40" s="47"/>
      <c r="G40" s="47">
        <v>2208.6999999999998</v>
      </c>
      <c r="H40" s="47"/>
      <c r="I40" s="47">
        <v>2208.6999999999998</v>
      </c>
      <c r="J40" s="47">
        <v>15300</v>
      </c>
    </row>
    <row r="41" spans="1:10" hidden="1" x14ac:dyDescent="0.25">
      <c r="A41" s="55"/>
      <c r="B41" s="21" t="s">
        <v>38</v>
      </c>
      <c r="C41" s="47">
        <v>8105.1</v>
      </c>
      <c r="D41" s="47"/>
      <c r="E41" s="47">
        <v>8105.1</v>
      </c>
      <c r="F41" s="47"/>
      <c r="G41" s="47">
        <v>8105.1</v>
      </c>
      <c r="H41" s="47"/>
      <c r="I41" s="47">
        <v>8105.1</v>
      </c>
      <c r="J41" s="47"/>
    </row>
    <row r="42" spans="1:10" hidden="1" x14ac:dyDescent="0.25">
      <c r="A42" s="55"/>
      <c r="B42" s="21" t="s">
        <v>39</v>
      </c>
      <c r="C42" s="47">
        <v>165.5</v>
      </c>
      <c r="D42" s="47"/>
      <c r="E42" s="47">
        <v>165.5</v>
      </c>
      <c r="F42" s="47"/>
      <c r="G42" s="47">
        <v>165.5</v>
      </c>
      <c r="H42" s="47"/>
      <c r="I42" s="47">
        <v>165.5</v>
      </c>
      <c r="J42" s="47"/>
    </row>
    <row r="43" spans="1:10" ht="16.5" hidden="1" thickBot="1" x14ac:dyDescent="0.35">
      <c r="A43" s="55"/>
      <c r="B43" s="27" t="s">
        <v>40</v>
      </c>
      <c r="C43" s="56">
        <f t="shared" ref="C43:J43" si="2">SUM(C29:C42)</f>
        <v>2475560.8400000003</v>
      </c>
      <c r="D43" s="56">
        <f t="shared" si="2"/>
        <v>0</v>
      </c>
      <c r="E43" s="56">
        <f t="shared" si="2"/>
        <v>2475560.8400000003</v>
      </c>
      <c r="F43" s="56">
        <f t="shared" si="2"/>
        <v>0</v>
      </c>
      <c r="G43" s="56">
        <f t="shared" si="2"/>
        <v>2475560.8400000003</v>
      </c>
      <c r="H43" s="56">
        <f t="shared" si="2"/>
        <v>0</v>
      </c>
      <c r="I43" s="56">
        <f t="shared" si="2"/>
        <v>2475560.8400000003</v>
      </c>
      <c r="J43" s="5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34" t="s">
        <v>70</v>
      </c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 ht="28.5" hidden="1" customHeight="1" x14ac:dyDescent="0.25">
      <c r="A47" s="146" t="s">
        <v>5</v>
      </c>
      <c r="B47" s="71" t="s">
        <v>71</v>
      </c>
      <c r="C47" s="248" t="s">
        <v>72</v>
      </c>
      <c r="D47" s="249"/>
      <c r="E47" s="248" t="s">
        <v>73</v>
      </c>
      <c r="F47" s="250"/>
      <c r="G47" s="72" t="s">
        <v>74</v>
      </c>
      <c r="H47" s="73"/>
      <c r="I47" s="73"/>
      <c r="J47" s="73"/>
    </row>
    <row r="48" spans="1:10" hidden="1" x14ac:dyDescent="0.25">
      <c r="A48" s="75"/>
      <c r="B48" s="74" t="s">
        <v>75</v>
      </c>
      <c r="C48" s="75" t="s">
        <v>76</v>
      </c>
      <c r="D48" s="75" t="s">
        <v>77</v>
      </c>
      <c r="E48" s="75" t="s">
        <v>76</v>
      </c>
      <c r="F48" s="75" t="s">
        <v>77</v>
      </c>
      <c r="G48" s="75" t="s">
        <v>76</v>
      </c>
      <c r="H48" s="75" t="s">
        <v>77</v>
      </c>
      <c r="I48" s="75"/>
      <c r="J48" s="75"/>
    </row>
    <row r="49" spans="1:10" hidden="1" x14ac:dyDescent="0.25">
      <c r="A49" s="60"/>
      <c r="B49" s="60"/>
      <c r="C49" s="60"/>
      <c r="D49" s="60"/>
      <c r="E49" s="60"/>
      <c r="F49" s="60"/>
      <c r="G49" s="60"/>
      <c r="H49" s="60"/>
      <c r="I49" s="60"/>
      <c r="J49" s="60"/>
    </row>
    <row r="50" spans="1:10" hidden="1" x14ac:dyDescent="0.25">
      <c r="A50" s="60"/>
      <c r="B50" s="60"/>
      <c r="C50" s="60"/>
      <c r="D50" s="60"/>
      <c r="E50" s="60"/>
      <c r="F50" s="60"/>
      <c r="G50" s="60"/>
      <c r="H50" s="60"/>
      <c r="I50" s="60"/>
      <c r="J50" s="60"/>
    </row>
    <row r="51" spans="1:10" hidden="1" x14ac:dyDescent="0.25">
      <c r="A51" s="60"/>
      <c r="B51" s="74" t="s">
        <v>78</v>
      </c>
      <c r="C51" s="60"/>
      <c r="D51" s="60"/>
      <c r="E51" s="60"/>
      <c r="F51" s="60"/>
      <c r="G51" s="60"/>
      <c r="H51" s="60"/>
      <c r="I51" s="60"/>
      <c r="J51" s="60"/>
    </row>
    <row r="52" spans="1:10" hidden="1" x14ac:dyDescent="0.25">
      <c r="A52" s="60"/>
      <c r="B52" s="60" t="s">
        <v>79</v>
      </c>
      <c r="C52" s="60"/>
      <c r="D52" s="60"/>
      <c r="E52" s="60"/>
      <c r="F52" s="60"/>
      <c r="G52" s="60"/>
      <c r="H52" s="60"/>
      <c r="I52" s="60"/>
      <c r="J52" s="60"/>
    </row>
    <row r="53" spans="1:10" hidden="1" x14ac:dyDescent="0.25">
      <c r="A53" s="60"/>
      <c r="B53" s="60"/>
      <c r="C53" s="60"/>
      <c r="D53" s="60"/>
      <c r="E53" s="60"/>
      <c r="F53" s="60"/>
      <c r="G53" s="60"/>
      <c r="H53" s="60"/>
      <c r="I53" s="60"/>
      <c r="J53" s="60"/>
    </row>
    <row r="54" spans="1:10" hidden="1" x14ac:dyDescent="0.25">
      <c r="A54" s="60"/>
      <c r="B54" s="60"/>
      <c r="C54" s="60"/>
      <c r="D54" s="60"/>
      <c r="E54" s="60"/>
      <c r="F54" s="60"/>
      <c r="G54" s="60"/>
      <c r="H54" s="60"/>
      <c r="I54" s="60"/>
      <c r="J54" s="60"/>
    </row>
    <row r="55" spans="1:10" hidden="1" x14ac:dyDescent="0.25">
      <c r="A55" s="60"/>
      <c r="B55" s="60"/>
      <c r="C55" s="60"/>
      <c r="D55" s="60"/>
      <c r="E55" s="60"/>
      <c r="F55" s="60"/>
      <c r="G55" s="60"/>
      <c r="H55" s="60"/>
      <c r="I55" s="60"/>
      <c r="J55" s="60"/>
    </row>
    <row r="56" spans="1:10" hidden="1" x14ac:dyDescent="0.25">
      <c r="A56" s="60"/>
      <c r="B56" s="60"/>
      <c r="C56" s="60"/>
      <c r="D56" s="60"/>
      <c r="E56" s="60"/>
      <c r="F56" s="60"/>
      <c r="G56" s="60"/>
      <c r="H56" s="60"/>
      <c r="I56" s="60"/>
      <c r="J56" s="60"/>
    </row>
    <row r="57" spans="1:10" hidden="1" x14ac:dyDescent="0.25">
      <c r="A57" s="60"/>
      <c r="B57" s="60"/>
      <c r="C57" s="60"/>
      <c r="D57" s="60"/>
      <c r="E57" s="60"/>
      <c r="F57" s="60"/>
      <c r="G57" s="60"/>
      <c r="H57" s="60"/>
      <c r="I57" s="60"/>
      <c r="J57" s="60"/>
    </row>
    <row r="58" spans="1:10" hidden="1" x14ac:dyDescent="0.25">
      <c r="A58" s="60"/>
      <c r="B58" s="60"/>
      <c r="C58" s="60"/>
      <c r="D58" s="60"/>
      <c r="E58" s="60"/>
      <c r="F58" s="60"/>
      <c r="G58" s="60"/>
      <c r="H58" s="60"/>
      <c r="I58" s="60"/>
      <c r="J58" s="60"/>
    </row>
    <row r="59" spans="1:10" hidden="1" x14ac:dyDescent="0.25">
      <c r="A59" s="60"/>
      <c r="B59" s="60"/>
      <c r="C59" s="60"/>
      <c r="D59" s="60"/>
      <c r="E59" s="60"/>
      <c r="F59" s="60"/>
      <c r="G59" s="60"/>
      <c r="H59" s="60"/>
      <c r="I59" s="60"/>
      <c r="J59" s="60"/>
    </row>
    <row r="60" spans="1:10" hidden="1" x14ac:dyDescent="0.25">
      <c r="A60" s="251" t="s">
        <v>80</v>
      </c>
      <c r="B60" s="251"/>
      <c r="C60" s="60"/>
      <c r="D60" s="60"/>
      <c r="E60" s="60"/>
      <c r="F60" s="60"/>
      <c r="G60" s="60"/>
      <c r="H60" s="60"/>
      <c r="I60" s="60"/>
      <c r="J60" s="6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34" t="s">
        <v>81</v>
      </c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 ht="16.5" hidden="1" customHeight="1" thickBot="1" x14ac:dyDescent="0.35">
      <c r="A74" s="5" t="s">
        <v>5</v>
      </c>
      <c r="B74" s="6" t="s">
        <v>6</v>
      </c>
      <c r="C74" s="241" t="s">
        <v>45</v>
      </c>
      <c r="D74" s="242"/>
      <c r="E74" s="241" t="s">
        <v>46</v>
      </c>
      <c r="F74" s="243"/>
      <c r="G74" s="241" t="s">
        <v>47</v>
      </c>
      <c r="H74" s="242"/>
      <c r="I74" s="241" t="s">
        <v>48</v>
      </c>
      <c r="J74" s="242"/>
    </row>
    <row r="75" spans="1:10" ht="15.75" hidden="1" x14ac:dyDescent="0.3">
      <c r="A75" s="8"/>
      <c r="B75" s="9"/>
      <c r="C75" s="10" t="s">
        <v>12</v>
      </c>
      <c r="D75" s="10" t="s">
        <v>13</v>
      </c>
      <c r="E75" s="10" t="s">
        <v>12</v>
      </c>
      <c r="F75" s="10" t="s">
        <v>13</v>
      </c>
      <c r="G75" s="10" t="s">
        <v>12</v>
      </c>
      <c r="H75" s="10" t="s">
        <v>13</v>
      </c>
      <c r="I75" s="10" t="s">
        <v>12</v>
      </c>
      <c r="J75" s="10" t="s">
        <v>13</v>
      </c>
    </row>
    <row r="76" spans="1:10" ht="15.75" hidden="1" x14ac:dyDescent="0.3">
      <c r="A76" s="12"/>
      <c r="B76" s="9" t="s">
        <v>14</v>
      </c>
      <c r="C76" s="13">
        <v>1764858.42</v>
      </c>
      <c r="D76" s="13">
        <v>2281196.17</v>
      </c>
      <c r="E76" s="13">
        <v>1764858.42</v>
      </c>
      <c r="F76" s="13">
        <v>1896496.89</v>
      </c>
      <c r="G76" s="13"/>
      <c r="H76" s="13"/>
      <c r="I76" s="13"/>
      <c r="J76" s="13"/>
    </row>
    <row r="77" spans="1:10" ht="15.75" hidden="1" x14ac:dyDescent="0.3">
      <c r="A77" s="51"/>
      <c r="B77" s="9"/>
      <c r="C77" s="51"/>
      <c r="D77" s="51"/>
      <c r="E77" s="51"/>
      <c r="F77" s="70"/>
      <c r="G77" s="70"/>
      <c r="H77" s="70"/>
      <c r="I77" s="70"/>
      <c r="J77" s="70"/>
    </row>
    <row r="78" spans="1:10" ht="15.75" hidden="1" x14ac:dyDescent="0.3">
      <c r="A78" s="51"/>
      <c r="B78" s="9" t="s">
        <v>15</v>
      </c>
      <c r="C78" s="13">
        <f t="shared" ref="C78:J78" si="3">+C86+C102</f>
        <v>2818474.9200000004</v>
      </c>
      <c r="D78" s="13">
        <f t="shared" si="3"/>
        <v>3820610.29</v>
      </c>
      <c r="E78" s="13">
        <f t="shared" si="3"/>
        <v>2818474.9200000004</v>
      </c>
      <c r="F78" s="13">
        <f t="shared" si="3"/>
        <v>2361172.1800000002</v>
      </c>
      <c r="G78" s="13">
        <f t="shared" si="3"/>
        <v>0</v>
      </c>
      <c r="H78" s="13">
        <f t="shared" si="3"/>
        <v>0</v>
      </c>
      <c r="I78" s="13">
        <f t="shared" si="3"/>
        <v>0</v>
      </c>
      <c r="J78" s="13">
        <f t="shared" si="3"/>
        <v>0</v>
      </c>
    </row>
    <row r="79" spans="1:10" hidden="1" x14ac:dyDescent="0.25">
      <c r="A79" s="55"/>
      <c r="B79" s="21" t="s">
        <v>16</v>
      </c>
      <c r="C79" s="47">
        <v>62500</v>
      </c>
      <c r="D79" s="47">
        <v>138609.60999999999</v>
      </c>
      <c r="E79" s="47">
        <v>62500</v>
      </c>
      <c r="F79" s="47"/>
      <c r="G79" s="47"/>
      <c r="H79" s="47"/>
      <c r="I79" s="47"/>
      <c r="J79" s="47"/>
    </row>
    <row r="80" spans="1:10" hidden="1" x14ac:dyDescent="0.25">
      <c r="A80" s="55"/>
      <c r="B80" s="21" t="s">
        <v>17</v>
      </c>
      <c r="C80" s="47">
        <v>7500</v>
      </c>
      <c r="D80" s="47">
        <v>9818.25</v>
      </c>
      <c r="E80" s="47">
        <v>7500</v>
      </c>
      <c r="F80" s="47">
        <v>9560.36</v>
      </c>
      <c r="G80" s="47"/>
      <c r="H80" s="47"/>
      <c r="I80" s="47"/>
      <c r="J80" s="47"/>
    </row>
    <row r="81" spans="1:10" hidden="1" x14ac:dyDescent="0.25">
      <c r="A81" s="55"/>
      <c r="B81" s="21" t="s">
        <v>18</v>
      </c>
      <c r="C81" s="47">
        <v>8133.97</v>
      </c>
      <c r="D81" s="47"/>
      <c r="E81" s="47">
        <v>8133.97</v>
      </c>
      <c r="F81" s="47">
        <v>39787</v>
      </c>
      <c r="G81" s="47"/>
      <c r="H81" s="47"/>
      <c r="I81" s="47"/>
      <c r="J81" s="47"/>
    </row>
    <row r="82" spans="1:10" hidden="1" x14ac:dyDescent="0.25">
      <c r="A82" s="55"/>
      <c r="B82" s="21" t="s">
        <v>19</v>
      </c>
      <c r="C82" s="47">
        <v>33333.33</v>
      </c>
      <c r="D82" s="47">
        <v>19161.8</v>
      </c>
      <c r="E82" s="47">
        <v>33333.33</v>
      </c>
      <c r="F82" s="47"/>
      <c r="G82" s="47"/>
      <c r="H82" s="47"/>
      <c r="I82" s="47"/>
      <c r="J82" s="47"/>
    </row>
    <row r="83" spans="1:10" hidden="1" x14ac:dyDescent="0.25">
      <c r="A83" s="55"/>
      <c r="B83" s="21" t="s">
        <v>21</v>
      </c>
      <c r="C83" s="47">
        <v>165141.75</v>
      </c>
      <c r="D83" s="47">
        <v>4057.14</v>
      </c>
      <c r="E83" s="47">
        <v>165141.75</v>
      </c>
      <c r="F83" s="47">
        <v>184282.78</v>
      </c>
      <c r="G83" s="47"/>
      <c r="H83" s="47"/>
      <c r="I83" s="47"/>
      <c r="J83" s="47"/>
    </row>
    <row r="84" spans="1:10" hidden="1" x14ac:dyDescent="0.25">
      <c r="A84" s="55"/>
      <c r="B84" s="21" t="s">
        <v>22</v>
      </c>
      <c r="C84" s="47">
        <v>40000</v>
      </c>
      <c r="D84" s="47">
        <v>38120</v>
      </c>
      <c r="E84" s="47">
        <v>40000</v>
      </c>
      <c r="F84" s="47">
        <v>38120</v>
      </c>
      <c r="G84" s="47"/>
      <c r="H84" s="47"/>
      <c r="I84" s="47"/>
      <c r="J84" s="47"/>
    </row>
    <row r="85" spans="1:10" hidden="1" x14ac:dyDescent="0.25">
      <c r="A85" s="55"/>
      <c r="B85" s="21" t="s">
        <v>23</v>
      </c>
      <c r="C85" s="47">
        <v>26305.03</v>
      </c>
      <c r="D85" s="47">
        <v>48548.639999999999</v>
      </c>
      <c r="E85" s="47">
        <v>26305.03</v>
      </c>
      <c r="F85" s="47">
        <v>44604</v>
      </c>
      <c r="G85" s="47"/>
      <c r="H85" s="47"/>
      <c r="I85" s="47"/>
      <c r="J85" s="47"/>
    </row>
    <row r="86" spans="1:10" ht="16.5" hidden="1" thickBot="1" x14ac:dyDescent="0.35">
      <c r="A86" s="55"/>
      <c r="B86" s="23" t="s">
        <v>24</v>
      </c>
      <c r="C86" s="56">
        <f t="shared" ref="C86:J86" si="4">SUM(C79:C85)</f>
        <v>342914.07999999996</v>
      </c>
      <c r="D86" s="56">
        <f t="shared" si="4"/>
        <v>258315.44</v>
      </c>
      <c r="E86" s="56">
        <f t="shared" si="4"/>
        <v>342914.07999999996</v>
      </c>
      <c r="F86" s="56">
        <f t="shared" si="4"/>
        <v>316354.14</v>
      </c>
      <c r="G86" s="56">
        <f t="shared" si="4"/>
        <v>0</v>
      </c>
      <c r="H86" s="56">
        <f t="shared" si="4"/>
        <v>0</v>
      </c>
      <c r="I86" s="56">
        <f t="shared" si="4"/>
        <v>0</v>
      </c>
      <c r="J86" s="56">
        <f t="shared" si="4"/>
        <v>0</v>
      </c>
    </row>
    <row r="87" spans="1:10" ht="15.75" hidden="1" x14ac:dyDescent="0.3">
      <c r="A87" s="55"/>
      <c r="B87" s="25" t="s">
        <v>25</v>
      </c>
      <c r="C87" s="57"/>
      <c r="D87" s="57"/>
      <c r="E87" s="57"/>
      <c r="F87" s="57"/>
      <c r="G87" s="57"/>
      <c r="H87" s="57"/>
      <c r="I87" s="57"/>
      <c r="J87" s="57"/>
    </row>
    <row r="88" spans="1:10" hidden="1" x14ac:dyDescent="0.25">
      <c r="A88" s="55"/>
      <c r="B88" s="21" t="s">
        <v>26</v>
      </c>
      <c r="C88" s="47">
        <v>60936.45</v>
      </c>
      <c r="D88" s="47">
        <v>1023</v>
      </c>
      <c r="E88" s="47">
        <v>60936.45</v>
      </c>
      <c r="F88" s="47">
        <v>58023.7</v>
      </c>
      <c r="G88" s="47"/>
      <c r="H88" s="47"/>
      <c r="I88" s="47"/>
      <c r="J88" s="47"/>
    </row>
    <row r="89" spans="1:10" hidden="1" x14ac:dyDescent="0.25">
      <c r="A89" s="55"/>
      <c r="B89" s="21" t="s">
        <v>27</v>
      </c>
      <c r="C89" s="47">
        <v>600</v>
      </c>
      <c r="D89" s="47"/>
      <c r="E89" s="47">
        <v>600</v>
      </c>
      <c r="F89" s="47"/>
      <c r="G89" s="47"/>
      <c r="H89" s="47"/>
      <c r="I89" s="47"/>
      <c r="J89" s="47"/>
    </row>
    <row r="90" spans="1:10" hidden="1" x14ac:dyDescent="0.25">
      <c r="A90" s="55"/>
      <c r="B90" s="21" t="s">
        <v>56</v>
      </c>
      <c r="C90" s="47">
        <v>945.42</v>
      </c>
      <c r="D90" s="47"/>
      <c r="E90" s="47">
        <v>945.42</v>
      </c>
      <c r="F90" s="47"/>
      <c r="G90" s="47"/>
      <c r="H90" s="47"/>
      <c r="I90" s="47"/>
      <c r="J90" s="47"/>
    </row>
    <row r="91" spans="1:10" hidden="1" x14ac:dyDescent="0.25">
      <c r="A91" s="55"/>
      <c r="B91" s="21" t="s">
        <v>28</v>
      </c>
      <c r="C91" s="47">
        <v>169652.57</v>
      </c>
      <c r="D91" s="47">
        <v>181188.84</v>
      </c>
      <c r="E91" s="47">
        <v>169652.57</v>
      </c>
      <c r="F91" s="47">
        <v>66957.58</v>
      </c>
      <c r="G91" s="47"/>
      <c r="H91" s="47"/>
      <c r="I91" s="47"/>
      <c r="J91" s="47"/>
    </row>
    <row r="92" spans="1:10" hidden="1" x14ac:dyDescent="0.25">
      <c r="A92" s="55"/>
      <c r="B92" s="21" t="s">
        <v>29</v>
      </c>
      <c r="C92" s="47">
        <v>912</v>
      </c>
      <c r="D92" s="47"/>
      <c r="E92" s="47">
        <v>912</v>
      </c>
      <c r="F92" s="47"/>
      <c r="G92" s="47"/>
      <c r="H92" s="47"/>
      <c r="I92" s="47"/>
      <c r="J92" s="47"/>
    </row>
    <row r="93" spans="1:10" hidden="1" x14ac:dyDescent="0.25">
      <c r="A93" s="55"/>
      <c r="B93" s="21" t="s">
        <v>30</v>
      </c>
      <c r="C93" s="47">
        <v>427229.65</v>
      </c>
      <c r="D93" s="47">
        <v>535053.32999999996</v>
      </c>
      <c r="E93" s="47">
        <v>427229.65</v>
      </c>
      <c r="F93" s="47">
        <v>261536.69</v>
      </c>
      <c r="G93" s="47"/>
      <c r="H93" s="47"/>
      <c r="I93" s="47"/>
      <c r="J93" s="47"/>
    </row>
    <row r="94" spans="1:10" hidden="1" x14ac:dyDescent="0.25">
      <c r="A94" s="55"/>
      <c r="B94" s="21" t="s">
        <v>31</v>
      </c>
      <c r="C94" s="47">
        <v>100</v>
      </c>
      <c r="D94" s="47"/>
      <c r="E94" s="47">
        <v>100</v>
      </c>
      <c r="F94" s="47"/>
      <c r="G94" s="47"/>
      <c r="H94" s="47"/>
      <c r="I94" s="47"/>
      <c r="J94" s="47"/>
    </row>
    <row r="95" spans="1:10" hidden="1" x14ac:dyDescent="0.25">
      <c r="A95" s="55"/>
      <c r="B95" s="21" t="s">
        <v>32</v>
      </c>
      <c r="C95" s="47">
        <v>13579.7</v>
      </c>
      <c r="D95" s="47">
        <v>6224.76</v>
      </c>
      <c r="E95" s="47">
        <v>13579.7</v>
      </c>
      <c r="F95" s="47">
        <v>6630</v>
      </c>
      <c r="G95" s="47"/>
      <c r="H95" s="47"/>
      <c r="I95" s="47"/>
      <c r="J95" s="47"/>
    </row>
    <row r="96" spans="1:10" hidden="1" x14ac:dyDescent="0.25">
      <c r="A96" s="55"/>
      <c r="B96" s="21" t="s">
        <v>34</v>
      </c>
      <c r="C96" s="47">
        <v>310</v>
      </c>
      <c r="D96" s="47">
        <v>3610</v>
      </c>
      <c r="E96" s="47">
        <v>310</v>
      </c>
      <c r="F96" s="47"/>
      <c r="G96" s="47"/>
      <c r="H96" s="47"/>
      <c r="I96" s="47"/>
      <c r="J96" s="47"/>
    </row>
    <row r="97" spans="1:10" hidden="1" x14ac:dyDescent="0.25">
      <c r="A97" s="55"/>
      <c r="B97" s="21" t="s">
        <v>35</v>
      </c>
      <c r="C97" s="47">
        <v>10809.43</v>
      </c>
      <c r="D97" s="47">
        <v>39404.76</v>
      </c>
      <c r="E97" s="47">
        <v>10809.43</v>
      </c>
      <c r="F97" s="47">
        <v>23463</v>
      </c>
      <c r="G97" s="47"/>
      <c r="H97" s="47"/>
      <c r="I97" s="47"/>
      <c r="J97" s="47"/>
    </row>
    <row r="98" spans="1:10" hidden="1" x14ac:dyDescent="0.25">
      <c r="A98" s="55"/>
      <c r="B98" s="21" t="s">
        <v>36</v>
      </c>
      <c r="C98" s="47">
        <v>1780006.32</v>
      </c>
      <c r="D98" s="47">
        <v>2752150.16</v>
      </c>
      <c r="E98" s="47">
        <v>1780006.32</v>
      </c>
      <c r="F98" s="47">
        <v>1617110.07</v>
      </c>
      <c r="G98" s="47"/>
      <c r="H98" s="47"/>
      <c r="I98" s="47"/>
      <c r="J98" s="47"/>
    </row>
    <row r="99" spans="1:10" hidden="1" x14ac:dyDescent="0.25">
      <c r="A99" s="55"/>
      <c r="B99" s="21" t="s">
        <v>37</v>
      </c>
      <c r="C99" s="47">
        <v>2208.6999999999998</v>
      </c>
      <c r="D99" s="47"/>
      <c r="E99" s="47">
        <v>2208.6999999999998</v>
      </c>
      <c r="F99" s="47">
        <v>11097</v>
      </c>
      <c r="G99" s="47"/>
      <c r="H99" s="47"/>
      <c r="I99" s="47"/>
      <c r="J99" s="47"/>
    </row>
    <row r="100" spans="1:10" hidden="1" x14ac:dyDescent="0.25">
      <c r="A100" s="55"/>
      <c r="B100" s="21" t="s">
        <v>38</v>
      </c>
      <c r="C100" s="47">
        <v>8105.1</v>
      </c>
      <c r="D100" s="47">
        <v>43640</v>
      </c>
      <c r="E100" s="47">
        <v>8105.1</v>
      </c>
      <c r="F100" s="47"/>
      <c r="G100" s="47"/>
      <c r="H100" s="47"/>
      <c r="I100" s="47"/>
      <c r="J100" s="47"/>
    </row>
    <row r="101" spans="1:10" hidden="1" x14ac:dyDescent="0.25">
      <c r="A101" s="55"/>
      <c r="B101" s="21" t="s">
        <v>39</v>
      </c>
      <c r="C101" s="47">
        <v>165.5</v>
      </c>
      <c r="D101" s="47"/>
      <c r="E101" s="47">
        <v>165.5</v>
      </c>
      <c r="F101" s="47"/>
      <c r="G101" s="47"/>
      <c r="H101" s="47"/>
      <c r="I101" s="47"/>
      <c r="J101" s="47"/>
    </row>
    <row r="102" spans="1:10" ht="16.5" hidden="1" thickBot="1" x14ac:dyDescent="0.35">
      <c r="A102" s="55"/>
      <c r="B102" s="27" t="s">
        <v>40</v>
      </c>
      <c r="C102" s="56">
        <f t="shared" ref="C102:J102" si="5">SUM(C88:C101)</f>
        <v>2475560.8400000003</v>
      </c>
      <c r="D102" s="56">
        <f t="shared" si="5"/>
        <v>3562294.85</v>
      </c>
      <c r="E102" s="56">
        <f t="shared" si="5"/>
        <v>2475560.8400000003</v>
      </c>
      <c r="F102" s="56">
        <f t="shared" si="5"/>
        <v>2044818.04</v>
      </c>
      <c r="G102" s="56">
        <f t="shared" si="5"/>
        <v>0</v>
      </c>
      <c r="H102" s="56">
        <f t="shared" si="5"/>
        <v>0</v>
      </c>
      <c r="I102" s="56">
        <f t="shared" si="5"/>
        <v>0</v>
      </c>
      <c r="J102" s="5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34" t="s">
        <v>82</v>
      </c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 ht="16.5" hidden="1" customHeight="1" thickBot="1" x14ac:dyDescent="0.35">
      <c r="A124" s="5" t="s">
        <v>5</v>
      </c>
      <c r="B124" s="6" t="s">
        <v>6</v>
      </c>
      <c r="C124" s="241" t="s">
        <v>51</v>
      </c>
      <c r="D124" s="242"/>
      <c r="E124" s="241" t="s">
        <v>52</v>
      </c>
      <c r="F124" s="243"/>
      <c r="G124" s="241" t="s">
        <v>53</v>
      </c>
      <c r="H124" s="242"/>
      <c r="I124" s="241" t="s">
        <v>54</v>
      </c>
      <c r="J124" s="242"/>
    </row>
    <row r="125" spans="1:10" ht="15.75" hidden="1" x14ac:dyDescent="0.3">
      <c r="A125" s="8"/>
      <c r="B125" s="9"/>
      <c r="C125" s="10" t="s">
        <v>12</v>
      </c>
      <c r="D125" s="10" t="s">
        <v>13</v>
      </c>
      <c r="E125" s="10" t="s">
        <v>12</v>
      </c>
      <c r="F125" s="10" t="s">
        <v>13</v>
      </c>
      <c r="G125" s="10" t="s">
        <v>12</v>
      </c>
      <c r="H125" s="10" t="s">
        <v>13</v>
      </c>
      <c r="I125" s="10" t="s">
        <v>12</v>
      </c>
      <c r="J125" s="10" t="s">
        <v>13</v>
      </c>
    </row>
    <row r="126" spans="1:10" ht="15.75" hidden="1" x14ac:dyDescent="0.3">
      <c r="A126" s="12"/>
      <c r="B126" s="9" t="s">
        <v>14</v>
      </c>
      <c r="C126" s="13"/>
      <c r="D126" s="13"/>
      <c r="E126" s="13"/>
      <c r="F126" s="13"/>
      <c r="G126" s="13"/>
      <c r="H126" s="13"/>
      <c r="I126" s="13"/>
      <c r="J126" s="13"/>
    </row>
    <row r="127" spans="1:10" ht="15.75" hidden="1" x14ac:dyDescent="0.3">
      <c r="A127" s="51"/>
      <c r="B127" s="9"/>
      <c r="C127" s="70"/>
      <c r="D127" s="52"/>
      <c r="E127" s="70"/>
      <c r="F127" s="70"/>
      <c r="G127" s="70"/>
      <c r="H127" s="70"/>
      <c r="I127" s="70"/>
      <c r="J127" s="70"/>
    </row>
    <row r="128" spans="1:10" ht="15.75" hidden="1" x14ac:dyDescent="0.3">
      <c r="A128" s="51"/>
      <c r="B128" s="9" t="s">
        <v>15</v>
      </c>
      <c r="C128" s="13">
        <f t="shared" ref="C128:J128" si="6">+C136+C152</f>
        <v>0</v>
      </c>
      <c r="D128" s="13">
        <f t="shared" si="6"/>
        <v>0</v>
      </c>
      <c r="E128" s="13">
        <f t="shared" si="6"/>
        <v>0</v>
      </c>
      <c r="F128" s="13">
        <f t="shared" si="6"/>
        <v>0</v>
      </c>
      <c r="G128" s="13">
        <f t="shared" si="6"/>
        <v>0</v>
      </c>
      <c r="H128" s="13">
        <f t="shared" si="6"/>
        <v>0</v>
      </c>
      <c r="I128" s="13">
        <f t="shared" si="6"/>
        <v>0</v>
      </c>
      <c r="J128" s="13">
        <f t="shared" si="6"/>
        <v>0</v>
      </c>
    </row>
    <row r="129" spans="1:10" hidden="1" x14ac:dyDescent="0.25">
      <c r="A129" s="55"/>
      <c r="B129" s="21" t="s">
        <v>16</v>
      </c>
      <c r="C129" s="47"/>
      <c r="D129" s="47"/>
      <c r="E129" s="47"/>
      <c r="F129" s="47"/>
      <c r="G129" s="47"/>
      <c r="H129" s="47"/>
      <c r="I129" s="47"/>
      <c r="J129" s="47"/>
    </row>
    <row r="130" spans="1:10" hidden="1" x14ac:dyDescent="0.25">
      <c r="A130" s="55"/>
      <c r="B130" s="21" t="s">
        <v>17</v>
      </c>
      <c r="C130" s="47"/>
      <c r="D130" s="47"/>
      <c r="E130" s="47"/>
      <c r="F130" s="47"/>
      <c r="G130" s="47"/>
      <c r="H130" s="47"/>
      <c r="I130" s="47"/>
      <c r="J130" s="47"/>
    </row>
    <row r="131" spans="1:10" hidden="1" x14ac:dyDescent="0.25">
      <c r="A131" s="55"/>
      <c r="B131" s="21" t="s">
        <v>18</v>
      </c>
      <c r="C131" s="47"/>
      <c r="D131" s="47"/>
      <c r="E131" s="47"/>
      <c r="F131" s="47"/>
      <c r="G131" s="47"/>
      <c r="H131" s="47"/>
      <c r="I131" s="47"/>
      <c r="J131" s="47"/>
    </row>
    <row r="132" spans="1:10" hidden="1" x14ac:dyDescent="0.25">
      <c r="A132" s="55"/>
      <c r="B132" s="21" t="s">
        <v>19</v>
      </c>
      <c r="C132" s="47"/>
      <c r="D132" s="47"/>
      <c r="E132" s="47"/>
      <c r="F132" s="47"/>
      <c r="G132" s="47"/>
      <c r="H132" s="47"/>
      <c r="I132" s="47"/>
      <c r="J132" s="47"/>
    </row>
    <row r="133" spans="1:10" hidden="1" x14ac:dyDescent="0.25">
      <c r="A133" s="55"/>
      <c r="B133" s="21" t="s">
        <v>21</v>
      </c>
      <c r="C133" s="47"/>
      <c r="D133" s="47"/>
      <c r="E133" s="47"/>
      <c r="F133" s="47"/>
      <c r="G133" s="47"/>
      <c r="H133" s="47"/>
      <c r="I133" s="47"/>
      <c r="J133" s="47"/>
    </row>
    <row r="134" spans="1:10" hidden="1" x14ac:dyDescent="0.25">
      <c r="A134" s="55"/>
      <c r="B134" s="21" t="s">
        <v>22</v>
      </c>
      <c r="C134" s="47"/>
      <c r="D134" s="47"/>
      <c r="E134" s="47"/>
      <c r="F134" s="47"/>
      <c r="G134" s="47"/>
      <c r="H134" s="47"/>
      <c r="I134" s="47"/>
      <c r="J134" s="47"/>
    </row>
    <row r="135" spans="1:10" hidden="1" x14ac:dyDescent="0.25">
      <c r="A135" s="55"/>
      <c r="B135" s="21" t="s">
        <v>23</v>
      </c>
      <c r="C135" s="47"/>
      <c r="D135" s="47"/>
      <c r="E135" s="47"/>
      <c r="F135" s="47"/>
      <c r="G135" s="47"/>
      <c r="H135" s="47"/>
      <c r="I135" s="47"/>
      <c r="J135" s="47"/>
    </row>
    <row r="136" spans="1:10" ht="16.5" hidden="1" thickBot="1" x14ac:dyDescent="0.35">
      <c r="A136" s="55"/>
      <c r="B136" s="23" t="s">
        <v>24</v>
      </c>
      <c r="C136" s="56">
        <f t="shared" ref="C136:J136" si="7">SUM(C129:C135)</f>
        <v>0</v>
      </c>
      <c r="D136" s="56">
        <f t="shared" si="7"/>
        <v>0</v>
      </c>
      <c r="E136" s="56">
        <f t="shared" si="7"/>
        <v>0</v>
      </c>
      <c r="F136" s="56">
        <f t="shared" si="7"/>
        <v>0</v>
      </c>
      <c r="G136" s="56">
        <f t="shared" si="7"/>
        <v>0</v>
      </c>
      <c r="H136" s="56">
        <f t="shared" si="7"/>
        <v>0</v>
      </c>
      <c r="I136" s="56">
        <f t="shared" si="7"/>
        <v>0</v>
      </c>
      <c r="J136" s="56">
        <f t="shared" si="7"/>
        <v>0</v>
      </c>
    </row>
    <row r="137" spans="1:10" ht="15.75" hidden="1" x14ac:dyDescent="0.3">
      <c r="A137" s="55"/>
      <c r="B137" s="25" t="s">
        <v>25</v>
      </c>
      <c r="C137" s="57"/>
      <c r="D137" s="57"/>
      <c r="E137" s="57"/>
      <c r="F137" s="57"/>
      <c r="G137" s="57"/>
      <c r="H137" s="57"/>
      <c r="I137" s="57"/>
      <c r="J137" s="57"/>
    </row>
    <row r="138" spans="1:10" hidden="1" x14ac:dyDescent="0.25">
      <c r="A138" s="55"/>
      <c r="B138" s="21" t="s">
        <v>26</v>
      </c>
      <c r="C138" s="47"/>
      <c r="D138" s="47"/>
      <c r="E138" s="47"/>
      <c r="F138" s="47"/>
      <c r="G138" s="47"/>
      <c r="H138" s="47"/>
      <c r="I138" s="47"/>
      <c r="J138" s="47"/>
    </row>
    <row r="139" spans="1:10" hidden="1" x14ac:dyDescent="0.25">
      <c r="A139" s="55"/>
      <c r="B139" s="21" t="s">
        <v>83</v>
      </c>
      <c r="C139" s="47"/>
      <c r="D139" s="47"/>
      <c r="E139" s="47"/>
      <c r="F139" s="47"/>
      <c r="G139" s="47"/>
      <c r="H139" s="47"/>
      <c r="I139" s="47"/>
      <c r="J139" s="47"/>
    </row>
    <row r="140" spans="1:10" hidden="1" x14ac:dyDescent="0.25">
      <c r="A140" s="55"/>
      <c r="B140" s="21" t="s">
        <v>56</v>
      </c>
      <c r="C140" s="47"/>
      <c r="D140" s="47"/>
      <c r="E140" s="47"/>
      <c r="F140" s="47"/>
      <c r="G140" s="47"/>
      <c r="H140" s="47"/>
      <c r="I140" s="47"/>
      <c r="J140" s="47"/>
    </row>
    <row r="141" spans="1:10" hidden="1" x14ac:dyDescent="0.25">
      <c r="A141" s="55"/>
      <c r="B141" s="21" t="s">
        <v>28</v>
      </c>
      <c r="C141" s="47"/>
      <c r="D141" s="47"/>
      <c r="E141" s="47"/>
      <c r="F141" s="47"/>
      <c r="G141" s="47"/>
      <c r="H141" s="47"/>
      <c r="I141" s="47"/>
      <c r="J141" s="47"/>
    </row>
    <row r="142" spans="1:10" hidden="1" x14ac:dyDescent="0.25">
      <c r="A142" s="55"/>
      <c r="B142" s="21" t="s">
        <v>29</v>
      </c>
      <c r="C142" s="47"/>
      <c r="D142" s="47"/>
      <c r="E142" s="47"/>
      <c r="F142" s="47"/>
      <c r="G142" s="47"/>
      <c r="H142" s="47"/>
      <c r="I142" s="47"/>
      <c r="J142" s="47"/>
    </row>
    <row r="143" spans="1:10" hidden="1" x14ac:dyDescent="0.25">
      <c r="A143" s="55"/>
      <c r="B143" s="21" t="s">
        <v>30</v>
      </c>
      <c r="C143" s="47"/>
      <c r="D143" s="47"/>
      <c r="E143" s="47"/>
      <c r="F143" s="47"/>
      <c r="G143" s="47"/>
      <c r="H143" s="47"/>
      <c r="I143" s="47"/>
      <c r="J143" s="47"/>
    </row>
    <row r="144" spans="1:10" hidden="1" x14ac:dyDescent="0.25">
      <c r="A144" s="55"/>
      <c r="B144" s="21" t="s">
        <v>31</v>
      </c>
      <c r="C144" s="47"/>
      <c r="D144" s="47"/>
      <c r="E144" s="47"/>
      <c r="F144" s="47"/>
      <c r="G144" s="47"/>
      <c r="H144" s="47"/>
      <c r="I144" s="47"/>
      <c r="J144" s="47"/>
    </row>
    <row r="145" spans="1:10" hidden="1" x14ac:dyDescent="0.25">
      <c r="A145" s="55"/>
      <c r="B145" s="21" t="s">
        <v>32</v>
      </c>
      <c r="C145" s="47"/>
      <c r="D145" s="47"/>
      <c r="E145" s="47"/>
      <c r="F145" s="47"/>
      <c r="G145" s="47"/>
      <c r="H145" s="47"/>
      <c r="I145" s="47"/>
      <c r="J145" s="47"/>
    </row>
    <row r="146" spans="1:10" hidden="1" x14ac:dyDescent="0.25">
      <c r="A146" s="55"/>
      <c r="B146" s="21" t="s">
        <v>34</v>
      </c>
      <c r="C146" s="47"/>
      <c r="D146" s="47"/>
      <c r="E146" s="47"/>
      <c r="F146" s="47"/>
      <c r="G146" s="47"/>
      <c r="H146" s="47"/>
      <c r="I146" s="47"/>
      <c r="J146" s="47"/>
    </row>
    <row r="147" spans="1:10" hidden="1" x14ac:dyDescent="0.25">
      <c r="A147" s="55"/>
      <c r="B147" s="21" t="s">
        <v>35</v>
      </c>
      <c r="C147" s="47"/>
      <c r="D147" s="47"/>
      <c r="E147" s="47"/>
      <c r="F147" s="47"/>
      <c r="G147" s="47"/>
      <c r="H147" s="47"/>
      <c r="I147" s="47"/>
      <c r="J147" s="47"/>
    </row>
    <row r="148" spans="1:10" hidden="1" x14ac:dyDescent="0.25">
      <c r="A148" s="55"/>
      <c r="B148" s="21" t="s">
        <v>36</v>
      </c>
      <c r="C148" s="47"/>
      <c r="D148" s="47"/>
      <c r="E148" s="47"/>
      <c r="F148" s="47"/>
      <c r="G148" s="47"/>
      <c r="H148" s="47"/>
      <c r="I148" s="47"/>
      <c r="J148" s="47"/>
    </row>
    <row r="149" spans="1:10" hidden="1" x14ac:dyDescent="0.25">
      <c r="A149" s="55"/>
      <c r="B149" s="21" t="s">
        <v>37</v>
      </c>
      <c r="C149" s="47"/>
      <c r="D149" s="47"/>
      <c r="E149" s="47"/>
      <c r="F149" s="47"/>
      <c r="G149" s="47"/>
      <c r="H149" s="47"/>
      <c r="I149" s="47"/>
      <c r="J149" s="47"/>
    </row>
    <row r="150" spans="1:10" hidden="1" x14ac:dyDescent="0.25">
      <c r="A150" s="55"/>
      <c r="B150" s="21" t="s">
        <v>38</v>
      </c>
      <c r="C150" s="47"/>
      <c r="D150" s="47"/>
      <c r="E150" s="47"/>
      <c r="F150" s="47"/>
      <c r="G150" s="47"/>
      <c r="H150" s="47"/>
      <c r="I150" s="47"/>
      <c r="J150" s="47"/>
    </row>
    <row r="151" spans="1:10" hidden="1" x14ac:dyDescent="0.25">
      <c r="A151" s="55"/>
      <c r="B151" s="21" t="s">
        <v>39</v>
      </c>
      <c r="C151" s="47"/>
      <c r="D151" s="47"/>
      <c r="E151" s="47"/>
      <c r="F151" s="47"/>
      <c r="G151" s="47"/>
      <c r="H151" s="47"/>
      <c r="I151" s="47"/>
      <c r="J151" s="47"/>
    </row>
    <row r="152" spans="1:10" ht="16.5" hidden="1" thickBot="1" x14ac:dyDescent="0.35">
      <c r="A152" s="55"/>
      <c r="B152" s="27" t="s">
        <v>40</v>
      </c>
      <c r="C152" s="56">
        <f t="shared" ref="C152:J152" si="8">SUM(C138:C151)</f>
        <v>0</v>
      </c>
      <c r="D152" s="56">
        <f t="shared" si="8"/>
        <v>0</v>
      </c>
      <c r="E152" s="56">
        <f t="shared" si="8"/>
        <v>0</v>
      </c>
      <c r="F152" s="56">
        <f t="shared" si="8"/>
        <v>0</v>
      </c>
      <c r="G152" s="56">
        <f t="shared" si="8"/>
        <v>0</v>
      </c>
      <c r="H152" s="56">
        <f t="shared" si="8"/>
        <v>0</v>
      </c>
      <c r="I152" s="56">
        <f t="shared" si="8"/>
        <v>0</v>
      </c>
      <c r="J152" s="56">
        <f t="shared" si="8"/>
        <v>0</v>
      </c>
    </row>
    <row r="153" spans="1:10" hidden="1" x14ac:dyDescent="0.25">
      <c r="D153" s="53"/>
      <c r="J153" s="76"/>
    </row>
    <row r="154" spans="1:10" hidden="1" x14ac:dyDescent="0.25">
      <c r="J154" s="4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32" t="s">
        <v>172</v>
      </c>
      <c r="D177" s="232"/>
      <c r="E177" s="232"/>
      <c r="F177" s="232"/>
    </row>
    <row r="178" spans="3:7" ht="15.75" thickBot="1" x14ac:dyDescent="0.3">
      <c r="C178" s="252" t="s">
        <v>173</v>
      </c>
      <c r="D178" s="252"/>
      <c r="E178" s="252"/>
      <c r="F178" s="252"/>
    </row>
    <row r="179" spans="3:7" ht="16.5" thickBot="1" x14ac:dyDescent="0.35">
      <c r="C179" s="77" t="s">
        <v>5</v>
      </c>
      <c r="D179" s="78" t="s">
        <v>6</v>
      </c>
      <c r="E179" s="253" t="s">
        <v>57</v>
      </c>
      <c r="F179" s="254"/>
    </row>
    <row r="180" spans="3:7" ht="15.75" x14ac:dyDescent="0.3">
      <c r="C180" s="79"/>
      <c r="D180" s="80"/>
      <c r="E180" s="81" t="s">
        <v>12</v>
      </c>
      <c r="F180" s="81" t="s">
        <v>84</v>
      </c>
    </row>
    <row r="181" spans="3:7" ht="15.75" x14ac:dyDescent="0.3">
      <c r="C181" s="12"/>
      <c r="D181" s="9" t="s">
        <v>14</v>
      </c>
      <c r="E181" s="13">
        <f>+'ENERO CTE-5'!C168</f>
        <v>2414811.33</v>
      </c>
      <c r="F181" s="19">
        <f>+'ENERO CTE-5'!D168</f>
        <v>2367268.7000000002</v>
      </c>
      <c r="G181" s="49"/>
    </row>
    <row r="182" spans="3:7" ht="15.75" x14ac:dyDescent="0.3">
      <c r="C182" s="51"/>
      <c r="D182" s="9"/>
      <c r="E182" s="51"/>
      <c r="F182" s="17"/>
      <c r="G182" s="49"/>
    </row>
    <row r="183" spans="3:7" ht="15.75" x14ac:dyDescent="0.3">
      <c r="C183" s="51"/>
      <c r="D183" s="9" t="s">
        <v>15</v>
      </c>
      <c r="E183" s="13"/>
      <c r="F183" s="19"/>
    </row>
    <row r="184" spans="3:7" x14ac:dyDescent="0.25">
      <c r="C184" s="20">
        <v>111</v>
      </c>
      <c r="D184" s="21" t="s">
        <v>16</v>
      </c>
      <c r="E184" s="47">
        <f>+'ENERO CTE-5'!C171</f>
        <v>0</v>
      </c>
      <c r="F184" s="22">
        <v>0</v>
      </c>
      <c r="G184" s="49"/>
    </row>
    <row r="185" spans="3:7" x14ac:dyDescent="0.25">
      <c r="C185" s="20">
        <v>113</v>
      </c>
      <c r="D185" s="21" t="s">
        <v>17</v>
      </c>
      <c r="E185" s="47">
        <f>+'ENERO CTE-5'!C172</f>
        <v>10564.58</v>
      </c>
      <c r="F185" s="22">
        <v>0</v>
      </c>
      <c r="G185" s="49"/>
    </row>
    <row r="186" spans="3:7" x14ac:dyDescent="0.25">
      <c r="C186" s="20">
        <v>122</v>
      </c>
      <c r="D186" s="21" t="s">
        <v>18</v>
      </c>
      <c r="E186" s="47">
        <f>+'ENERO CTE-5'!C173</f>
        <v>0</v>
      </c>
      <c r="F186" s="22">
        <v>0</v>
      </c>
      <c r="G186" s="49"/>
    </row>
    <row r="187" spans="3:7" x14ac:dyDescent="0.25">
      <c r="C187" s="20">
        <v>163</v>
      </c>
      <c r="D187" s="21" t="s">
        <v>19</v>
      </c>
      <c r="E187" s="47">
        <f>+'ENERO CTE-5'!C174</f>
        <v>0</v>
      </c>
      <c r="F187" s="22">
        <v>0</v>
      </c>
      <c r="G187" s="49"/>
    </row>
    <row r="188" spans="3:7" ht="27" x14ac:dyDescent="0.25">
      <c r="C188" s="20">
        <v>168</v>
      </c>
      <c r="D188" s="198" t="s">
        <v>164</v>
      </c>
      <c r="E188" s="47">
        <f>+'ENERO CTE-5'!C175</f>
        <v>0</v>
      </c>
      <c r="F188" s="22">
        <v>0</v>
      </c>
      <c r="G188" s="49"/>
    </row>
    <row r="189" spans="3:7" x14ac:dyDescent="0.25">
      <c r="C189" s="20">
        <v>169</v>
      </c>
      <c r="D189" s="21" t="s">
        <v>165</v>
      </c>
      <c r="E189" s="47">
        <f>+'ENERO CTE-5'!C176</f>
        <v>3526.67</v>
      </c>
      <c r="F189" s="22">
        <v>0</v>
      </c>
      <c r="G189" s="49"/>
    </row>
    <row r="190" spans="3:7" x14ac:dyDescent="0.25">
      <c r="C190" s="20">
        <v>171</v>
      </c>
      <c r="D190" s="21" t="s">
        <v>166</v>
      </c>
      <c r="E190" s="47">
        <f>+'ENERO CTE-5'!C177</f>
        <v>3638.33</v>
      </c>
      <c r="F190" s="22">
        <v>0</v>
      </c>
      <c r="G190" s="49"/>
    </row>
    <row r="191" spans="3:7" x14ac:dyDescent="0.25">
      <c r="C191" s="20">
        <v>174</v>
      </c>
      <c r="D191" s="21" t="s">
        <v>20</v>
      </c>
      <c r="E191" s="47">
        <f>+'ENERO CTE-5'!C178</f>
        <v>7356.33</v>
      </c>
      <c r="F191" s="22">
        <v>12720</v>
      </c>
      <c r="G191" s="49"/>
    </row>
    <row r="192" spans="3:7" x14ac:dyDescent="0.25">
      <c r="C192" s="20">
        <v>182</v>
      </c>
      <c r="D192" s="21" t="s">
        <v>21</v>
      </c>
      <c r="E192" s="47">
        <f>+'ENERO CTE-5'!C179</f>
        <v>317986.83</v>
      </c>
      <c r="F192" s="22">
        <v>0</v>
      </c>
      <c r="G192" s="49"/>
    </row>
    <row r="193" spans="3:8" x14ac:dyDescent="0.25">
      <c r="C193" s="20">
        <v>197</v>
      </c>
      <c r="D193" s="21" t="s">
        <v>22</v>
      </c>
      <c r="E193" s="47">
        <f>+'ENERO CTE-5'!C180</f>
        <v>42350</v>
      </c>
      <c r="F193" s="22">
        <v>42000</v>
      </c>
      <c r="G193" s="49"/>
    </row>
    <row r="194" spans="3:8" x14ac:dyDescent="0.25">
      <c r="C194" s="20">
        <v>199</v>
      </c>
      <c r="D194" s="21" t="s">
        <v>23</v>
      </c>
      <c r="E194" s="47">
        <f>+'ENERO CTE-5'!C181</f>
        <v>67060</v>
      </c>
      <c r="F194" s="22">
        <v>0</v>
      </c>
      <c r="G194" s="49"/>
    </row>
    <row r="195" spans="3:8" ht="16.5" thickBot="1" x14ac:dyDescent="0.35">
      <c r="C195" s="20"/>
      <c r="D195" s="23" t="s">
        <v>24</v>
      </c>
      <c r="E195" s="56">
        <f>SUM(E184:E194)</f>
        <v>452482.74</v>
      </c>
      <c r="F195" s="24">
        <f>SUM(F184:F194)</f>
        <v>54720</v>
      </c>
    </row>
    <row r="196" spans="3:8" ht="15.75" x14ac:dyDescent="0.3">
      <c r="C196" s="20"/>
      <c r="D196" s="25" t="s">
        <v>25</v>
      </c>
      <c r="E196" s="57"/>
      <c r="F196" s="26"/>
    </row>
    <row r="197" spans="3:8" x14ac:dyDescent="0.25">
      <c r="C197" s="20">
        <v>211</v>
      </c>
      <c r="D197" s="21" t="s">
        <v>26</v>
      </c>
      <c r="E197" s="47">
        <f>+'ENERO CTE-5'!C184</f>
        <v>58165.57</v>
      </c>
      <c r="F197" s="22">
        <v>0</v>
      </c>
      <c r="G197" s="49"/>
      <c r="H197" s="50"/>
    </row>
    <row r="198" spans="3:8" x14ac:dyDescent="0.25">
      <c r="C198" s="20">
        <v>232</v>
      </c>
      <c r="D198" s="21" t="s">
        <v>27</v>
      </c>
      <c r="E198" s="47">
        <f>+'ENERO CTE-5'!C185</f>
        <v>12500</v>
      </c>
      <c r="F198" s="22">
        <v>0</v>
      </c>
      <c r="G198" s="49"/>
    </row>
    <row r="199" spans="3:8" x14ac:dyDescent="0.25">
      <c r="C199" s="20">
        <v>261</v>
      </c>
      <c r="D199" s="21" t="s">
        <v>28</v>
      </c>
      <c r="E199" s="47">
        <f>+'ENERO CTE-5'!C186</f>
        <v>82888.02</v>
      </c>
      <c r="F199" s="22">
        <v>0</v>
      </c>
      <c r="G199" s="49"/>
    </row>
    <row r="200" spans="3:8" x14ac:dyDescent="0.25">
      <c r="C200" s="20">
        <v>262</v>
      </c>
      <c r="D200" s="21" t="s">
        <v>29</v>
      </c>
      <c r="E200" s="47">
        <f>+'ENERO CTE-5'!C187</f>
        <v>666.67</v>
      </c>
      <c r="F200" s="22">
        <v>0</v>
      </c>
      <c r="G200" s="49"/>
    </row>
    <row r="201" spans="3:8" x14ac:dyDescent="0.25">
      <c r="C201" s="20">
        <v>266</v>
      </c>
      <c r="D201" s="21" t="s">
        <v>30</v>
      </c>
      <c r="E201" s="47">
        <f>+'ENERO CTE-5'!C188</f>
        <v>381939.32</v>
      </c>
      <c r="F201" s="22">
        <v>3000</v>
      </c>
      <c r="G201" s="49"/>
    </row>
    <row r="202" spans="3:8" x14ac:dyDescent="0.25">
      <c r="C202" s="20">
        <v>267</v>
      </c>
      <c r="D202" s="21" t="s">
        <v>31</v>
      </c>
      <c r="E202" s="47">
        <f>+'ENERO CTE-5'!C189</f>
        <v>750</v>
      </c>
      <c r="F202" s="22">
        <v>0</v>
      </c>
      <c r="G202" s="49"/>
    </row>
    <row r="203" spans="3:8" x14ac:dyDescent="0.25">
      <c r="C203" s="20">
        <v>268</v>
      </c>
      <c r="D203" s="21" t="s">
        <v>32</v>
      </c>
      <c r="E203" s="47">
        <f>+'ENERO CTE-5'!C190</f>
        <v>11811.29</v>
      </c>
      <c r="F203" s="22">
        <v>0</v>
      </c>
      <c r="G203" s="49"/>
    </row>
    <row r="204" spans="3:8" x14ac:dyDescent="0.25">
      <c r="C204" s="20">
        <v>269</v>
      </c>
      <c r="D204" s="21" t="s">
        <v>33</v>
      </c>
      <c r="E204" s="47">
        <f>+'ENERO CTE-5'!C191</f>
        <v>833.33</v>
      </c>
      <c r="F204" s="22">
        <v>0</v>
      </c>
      <c r="G204" s="49"/>
    </row>
    <row r="205" spans="3:8" x14ac:dyDescent="0.25">
      <c r="C205" s="20">
        <v>289</v>
      </c>
      <c r="D205" s="21" t="s">
        <v>34</v>
      </c>
      <c r="E205" s="47">
        <f>+'ENERO CTE-5'!C192</f>
        <v>574.88</v>
      </c>
      <c r="F205" s="22">
        <v>0</v>
      </c>
      <c r="G205" s="49"/>
    </row>
    <row r="206" spans="3:8" x14ac:dyDescent="0.25">
      <c r="C206" s="20">
        <v>292</v>
      </c>
      <c r="D206" s="21" t="s">
        <v>35</v>
      </c>
      <c r="E206" s="47">
        <f>+'ENERO CTE-5'!C193</f>
        <v>7014.93</v>
      </c>
      <c r="F206" s="22">
        <v>0</v>
      </c>
      <c r="G206" s="49"/>
    </row>
    <row r="207" spans="3:8" x14ac:dyDescent="0.25">
      <c r="C207" s="20">
        <v>295</v>
      </c>
      <c r="D207" s="21" t="s">
        <v>36</v>
      </c>
      <c r="E207" s="47">
        <f>+'ENERO CTE-5'!C194</f>
        <v>1548540.06</v>
      </c>
      <c r="F207" s="22">
        <v>0</v>
      </c>
      <c r="G207" s="49"/>
    </row>
    <row r="208" spans="3:8" x14ac:dyDescent="0.25">
      <c r="C208" s="20">
        <v>297</v>
      </c>
      <c r="D208" s="21" t="s">
        <v>37</v>
      </c>
      <c r="E208" s="47">
        <f>+'ENERO CTE-5'!C195</f>
        <v>1591.07</v>
      </c>
      <c r="F208" s="22">
        <v>0</v>
      </c>
      <c r="G208" s="49"/>
    </row>
    <row r="209" spans="2:8" x14ac:dyDescent="0.25">
      <c r="C209" s="20">
        <v>298</v>
      </c>
      <c r="D209" s="21" t="s">
        <v>38</v>
      </c>
      <c r="E209" s="47">
        <f>+'ENERO CTE-5'!C196</f>
        <v>33758.15</v>
      </c>
      <c r="F209" s="22">
        <v>0</v>
      </c>
      <c r="G209" s="49"/>
      <c r="H209" s="49"/>
    </row>
    <row r="210" spans="2:8" x14ac:dyDescent="0.25">
      <c r="C210" s="20">
        <v>299</v>
      </c>
      <c r="D210" s="21" t="s">
        <v>39</v>
      </c>
      <c r="E210" s="47">
        <f>+'ENERO CTE-5'!C197</f>
        <v>19041.830000000002</v>
      </c>
      <c r="F210" s="22">
        <v>0</v>
      </c>
      <c r="G210" s="49"/>
    </row>
    <row r="211" spans="2:8" ht="16.5" thickBot="1" x14ac:dyDescent="0.35">
      <c r="C211" s="55"/>
      <c r="D211" s="27" t="s">
        <v>40</v>
      </c>
      <c r="E211" s="56">
        <f>SUM(E197:E210)</f>
        <v>2160075.12</v>
      </c>
      <c r="F211" s="24">
        <f>SUM(F197:F210)</f>
        <v>3000</v>
      </c>
    </row>
    <row r="212" spans="2:8" ht="15.75" x14ac:dyDescent="0.3">
      <c r="C212" s="60"/>
      <c r="D212" s="82" t="s">
        <v>58</v>
      </c>
      <c r="E212" s="83">
        <f>+E211+E195</f>
        <v>2612557.8600000003</v>
      </c>
      <c r="F212" s="84">
        <f>+F211+F195</f>
        <v>57720</v>
      </c>
      <c r="G212" s="49"/>
    </row>
    <row r="213" spans="2:8" ht="16.5" hidden="1" thickBot="1" x14ac:dyDescent="0.35">
      <c r="C213" s="60"/>
      <c r="D213" s="85" t="s">
        <v>41</v>
      </c>
      <c r="E213" s="86"/>
      <c r="F213" s="87"/>
    </row>
    <row r="214" spans="2:8" hidden="1" x14ac:dyDescent="0.25">
      <c r="C214" s="60"/>
      <c r="D214" s="31" t="s">
        <v>49</v>
      </c>
      <c r="E214" s="47" t="e">
        <f>+#REF!</f>
        <v>#REF!</v>
      </c>
      <c r="F214" s="88"/>
    </row>
    <row r="215" spans="2:8" hidden="1" x14ac:dyDescent="0.25">
      <c r="C215" s="60"/>
      <c r="D215" s="31" t="s">
        <v>42</v>
      </c>
      <c r="E215" s="47" t="e">
        <f>+#REF!</f>
        <v>#REF!</v>
      </c>
      <c r="F215" s="88"/>
      <c r="G215" s="49"/>
    </row>
    <row r="216" spans="2:8" hidden="1" x14ac:dyDescent="0.25">
      <c r="C216" s="60"/>
      <c r="D216" s="31" t="s">
        <v>50</v>
      </c>
      <c r="E216" s="47" t="e">
        <f>+#REF!</f>
        <v>#REF!</v>
      </c>
      <c r="F216" s="88"/>
      <c r="G216" s="49"/>
    </row>
    <row r="217" spans="2:8" hidden="1" x14ac:dyDescent="0.25">
      <c r="C217" s="60"/>
      <c r="D217" s="31" t="s">
        <v>43</v>
      </c>
      <c r="E217" s="47" t="e">
        <f>+#REF!</f>
        <v>#REF!</v>
      </c>
      <c r="F217" s="88"/>
      <c r="G217" s="89"/>
    </row>
    <row r="218" spans="2:8" ht="15.75" hidden="1" x14ac:dyDescent="0.3">
      <c r="C218" s="60"/>
      <c r="D218" s="32" t="s">
        <v>44</v>
      </c>
      <c r="E218" s="13"/>
      <c r="F218" s="19">
        <f>SUM(F214:F217)</f>
        <v>0</v>
      </c>
    </row>
    <row r="219" spans="2:8" ht="15.75" x14ac:dyDescent="0.3">
      <c r="C219" s="60"/>
      <c r="D219" s="82" t="s">
        <v>60</v>
      </c>
      <c r="E219" s="13">
        <f>+E218+E212+E181</f>
        <v>5027369.1900000004</v>
      </c>
      <c r="F219" s="19">
        <f>+F212+F181+F218</f>
        <v>2424988.7000000002</v>
      </c>
      <c r="G219" s="49"/>
    </row>
    <row r="220" spans="2:8" ht="15.75" x14ac:dyDescent="0.3">
      <c r="B220" s="48"/>
      <c r="C220" s="49"/>
      <c r="D220" s="3"/>
      <c r="F220" s="90"/>
      <c r="G220" s="48"/>
    </row>
    <row r="221" spans="2:8" ht="15.75" x14ac:dyDescent="0.3">
      <c r="B221" s="48"/>
      <c r="C221" s="49"/>
      <c r="D221" s="3"/>
      <c r="F221" s="91"/>
    </row>
    <row r="241" spans="2:10" x14ac:dyDescent="0.25">
      <c r="B241" s="67" t="s">
        <v>61</v>
      </c>
      <c r="D241" s="14" t="s">
        <v>89</v>
      </c>
      <c r="E241" s="14"/>
      <c r="F241" s="14"/>
      <c r="G241" s="48" t="s">
        <v>85</v>
      </c>
      <c r="H241" t="s">
        <v>90</v>
      </c>
    </row>
    <row r="242" spans="2:10" x14ac:dyDescent="0.25">
      <c r="D242" s="246" t="s">
        <v>91</v>
      </c>
      <c r="E242" s="246"/>
      <c r="F242" s="246"/>
      <c r="G242" s="48"/>
      <c r="H242" s="48" t="s">
        <v>68</v>
      </c>
      <c r="J242" s="48"/>
    </row>
    <row r="243" spans="2:10" x14ac:dyDescent="0.25">
      <c r="D243" s="246" t="s">
        <v>92</v>
      </c>
      <c r="E243" s="246"/>
      <c r="F243" s="246"/>
      <c r="G243" s="48"/>
      <c r="H243" s="48" t="s">
        <v>174</v>
      </c>
      <c r="J243" s="48"/>
    </row>
    <row r="244" spans="2:10" ht="9" customHeight="1" x14ac:dyDescent="0.25">
      <c r="D244" s="68"/>
      <c r="E244" s="68"/>
      <c r="H244" s="48"/>
      <c r="I244" s="48"/>
      <c r="J244" s="48"/>
    </row>
    <row r="245" spans="2:10" x14ac:dyDescent="0.25">
      <c r="B245" s="67" t="s">
        <v>66</v>
      </c>
      <c r="D245" s="48" t="s">
        <v>171</v>
      </c>
      <c r="H245" s="69"/>
      <c r="I245" s="69"/>
      <c r="J245" s="69"/>
    </row>
    <row r="247" spans="2:10" x14ac:dyDescent="0.25">
      <c r="D247" s="48"/>
    </row>
  </sheetData>
  <mergeCells count="28">
    <mergeCell ref="D243:F243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2:F242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206" workbookViewId="0">
      <selection activeCell="A162" sqref="A162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29" t="s">
        <v>88</v>
      </c>
      <c r="J8" s="230"/>
    </row>
    <row r="9" spans="1:10" ht="5.25" customHeight="1" x14ac:dyDescent="0.25"/>
    <row r="10" spans="1:10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</row>
    <row r="11" spans="1:10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</row>
    <row r="12" spans="1:10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</row>
    <row r="13" spans="1:10" ht="4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6.5" hidden="1" thickBot="1" x14ac:dyDescent="0.3">
      <c r="A14" s="234" t="s">
        <v>69</v>
      </c>
      <c r="B14" s="234"/>
      <c r="C14" s="234"/>
      <c r="D14" s="234"/>
      <c r="E14" s="234"/>
      <c r="F14" s="234"/>
      <c r="G14" s="234"/>
      <c r="H14" s="234"/>
      <c r="I14" s="234"/>
      <c r="J14" s="234"/>
    </row>
    <row r="15" spans="1:10" ht="30.75" hidden="1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</row>
    <row r="16" spans="1:10" ht="15.75" hidden="1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</row>
    <row r="17" spans="1:10" ht="15.75" hidden="1" x14ac:dyDescent="0.3">
      <c r="A17" s="12"/>
      <c r="B17" s="9" t="s">
        <v>14</v>
      </c>
      <c r="C17" s="13">
        <v>1764858.42</v>
      </c>
      <c r="D17" s="13">
        <v>1492317.42</v>
      </c>
      <c r="E17" s="13">
        <v>1764858.42</v>
      </c>
      <c r="F17" s="13">
        <v>1792563.63</v>
      </c>
      <c r="G17" s="13">
        <v>1764858.42</v>
      </c>
      <c r="H17" s="13">
        <v>1578007.92</v>
      </c>
      <c r="I17" s="13">
        <v>1764858.42</v>
      </c>
      <c r="J17" s="13">
        <v>1803793.55</v>
      </c>
    </row>
    <row r="18" spans="1:10" ht="15.75" hidden="1" x14ac:dyDescent="0.3">
      <c r="A18" s="51"/>
      <c r="B18" s="9"/>
      <c r="C18" s="52"/>
      <c r="D18" s="51"/>
      <c r="E18" s="70"/>
      <c r="F18" s="70"/>
      <c r="G18" s="51"/>
      <c r="H18" s="70"/>
      <c r="I18" s="51"/>
      <c r="J18" s="70"/>
    </row>
    <row r="19" spans="1:10" ht="15.75" hidden="1" x14ac:dyDescent="0.3">
      <c r="A19" s="51"/>
      <c r="B19" s="9" t="s">
        <v>15</v>
      </c>
      <c r="C19" s="13">
        <f t="shared" ref="C19:J19" si="0">+C27+C43</f>
        <v>2818474.9200000004</v>
      </c>
      <c r="D19" s="13">
        <f t="shared" si="0"/>
        <v>0</v>
      </c>
      <c r="E19" s="13">
        <f t="shared" si="0"/>
        <v>2818474.9200000004</v>
      </c>
      <c r="F19" s="13">
        <f t="shared" si="0"/>
        <v>67111.01999999999</v>
      </c>
      <c r="G19" s="13">
        <f t="shared" si="0"/>
        <v>2818474.9200000004</v>
      </c>
      <c r="H19" s="13">
        <f t="shared" si="0"/>
        <v>58543.64</v>
      </c>
      <c r="I19" s="13">
        <f t="shared" si="0"/>
        <v>2818474.9200000004</v>
      </c>
      <c r="J19" s="13">
        <f t="shared" si="0"/>
        <v>3743927.3</v>
      </c>
    </row>
    <row r="20" spans="1:10" hidden="1" x14ac:dyDescent="0.25">
      <c r="A20" s="55"/>
      <c r="B20" s="21" t="s">
        <v>16</v>
      </c>
      <c r="C20" s="47">
        <v>62500</v>
      </c>
      <c r="D20" s="47"/>
      <c r="E20" s="47">
        <v>62500</v>
      </c>
      <c r="F20" s="47">
        <v>56112.02</v>
      </c>
      <c r="G20" s="47">
        <v>62500</v>
      </c>
      <c r="H20" s="47"/>
      <c r="I20" s="47">
        <v>62500</v>
      </c>
      <c r="J20" s="47">
        <v>68083.009999999995</v>
      </c>
    </row>
    <row r="21" spans="1:10" hidden="1" x14ac:dyDescent="0.25">
      <c r="A21" s="55"/>
      <c r="B21" s="21" t="s">
        <v>17</v>
      </c>
      <c r="C21" s="47">
        <v>7500</v>
      </c>
      <c r="D21" s="47"/>
      <c r="E21" s="47">
        <v>7500</v>
      </c>
      <c r="F21" s="47">
        <v>10999</v>
      </c>
      <c r="G21" s="47">
        <v>7500</v>
      </c>
      <c r="H21" s="47">
        <v>11011</v>
      </c>
      <c r="I21" s="47">
        <v>7500</v>
      </c>
      <c r="J21" s="47">
        <v>10992</v>
      </c>
    </row>
    <row r="22" spans="1:10" hidden="1" x14ac:dyDescent="0.25">
      <c r="A22" s="55"/>
      <c r="B22" s="21" t="s">
        <v>18</v>
      </c>
      <c r="C22" s="47">
        <v>8133.97</v>
      </c>
      <c r="D22" s="47"/>
      <c r="E22" s="47">
        <v>8133.97</v>
      </c>
      <c r="F22" s="47"/>
      <c r="G22" s="47">
        <v>8133.97</v>
      </c>
      <c r="H22" s="47"/>
      <c r="I22" s="47">
        <v>8133.97</v>
      </c>
      <c r="J22" s="47">
        <v>4358</v>
      </c>
    </row>
    <row r="23" spans="1:10" hidden="1" x14ac:dyDescent="0.25">
      <c r="A23" s="55"/>
      <c r="B23" s="21" t="s">
        <v>19</v>
      </c>
      <c r="C23" s="47">
        <v>33333.33</v>
      </c>
      <c r="D23" s="47"/>
      <c r="E23" s="47">
        <v>33333.33</v>
      </c>
      <c r="F23" s="47"/>
      <c r="G23" s="47">
        <v>33333.33</v>
      </c>
      <c r="H23" s="47"/>
      <c r="I23" s="47">
        <v>33333.33</v>
      </c>
      <c r="J23" s="47">
        <v>45020</v>
      </c>
    </row>
    <row r="24" spans="1:10" hidden="1" x14ac:dyDescent="0.25">
      <c r="A24" s="55"/>
      <c r="B24" s="21" t="s">
        <v>21</v>
      </c>
      <c r="C24" s="47">
        <v>165141.75</v>
      </c>
      <c r="D24" s="47"/>
      <c r="E24" s="47">
        <v>165141.75</v>
      </c>
      <c r="F24" s="47"/>
      <c r="G24" s="47">
        <v>165141.75</v>
      </c>
      <c r="H24" s="47">
        <v>1000</v>
      </c>
      <c r="I24" s="47">
        <v>165141.75</v>
      </c>
      <c r="J24" s="47">
        <v>26842.86</v>
      </c>
    </row>
    <row r="25" spans="1:10" hidden="1" x14ac:dyDescent="0.25">
      <c r="A25" s="55"/>
      <c r="B25" s="21" t="s">
        <v>22</v>
      </c>
      <c r="C25" s="47">
        <v>40000</v>
      </c>
      <c r="D25" s="47"/>
      <c r="E25" s="47">
        <v>40000</v>
      </c>
      <c r="F25" s="47"/>
      <c r="G25" s="47">
        <v>40000</v>
      </c>
      <c r="H25" s="47"/>
      <c r="I25" s="47">
        <v>40000</v>
      </c>
      <c r="J25" s="47">
        <v>76240</v>
      </c>
    </row>
    <row r="26" spans="1:10" hidden="1" x14ac:dyDescent="0.25">
      <c r="A26" s="55"/>
      <c r="B26" s="21" t="s">
        <v>23</v>
      </c>
      <c r="C26" s="47">
        <v>26305.03</v>
      </c>
      <c r="D26" s="47"/>
      <c r="E26" s="47">
        <v>26305.03</v>
      </c>
      <c r="F26" s="47"/>
      <c r="G26" s="47">
        <v>26305.03</v>
      </c>
      <c r="H26" s="47">
        <v>46532.639999999999</v>
      </c>
      <c r="I26" s="47">
        <v>26305.03</v>
      </c>
      <c r="J26" s="47">
        <v>55063.68</v>
      </c>
    </row>
    <row r="27" spans="1:10" ht="16.5" hidden="1" thickBot="1" x14ac:dyDescent="0.35">
      <c r="A27" s="55"/>
      <c r="B27" s="23" t="s">
        <v>24</v>
      </c>
      <c r="C27" s="56">
        <f t="shared" ref="C27:J27" si="1">SUM(C20:C26)</f>
        <v>342914.07999999996</v>
      </c>
      <c r="D27" s="56">
        <f t="shared" si="1"/>
        <v>0</v>
      </c>
      <c r="E27" s="56">
        <f t="shared" si="1"/>
        <v>342914.07999999996</v>
      </c>
      <c r="F27" s="56">
        <f t="shared" si="1"/>
        <v>67111.01999999999</v>
      </c>
      <c r="G27" s="56">
        <f t="shared" si="1"/>
        <v>342914.07999999996</v>
      </c>
      <c r="H27" s="56">
        <f t="shared" si="1"/>
        <v>58543.64</v>
      </c>
      <c r="I27" s="56">
        <f t="shared" si="1"/>
        <v>342914.07999999996</v>
      </c>
      <c r="J27" s="56">
        <f t="shared" si="1"/>
        <v>286599.55</v>
      </c>
    </row>
    <row r="28" spans="1:10" ht="15.75" hidden="1" x14ac:dyDescent="0.3">
      <c r="A28" s="55"/>
      <c r="B28" s="25" t="s">
        <v>25</v>
      </c>
      <c r="C28" s="57"/>
      <c r="D28" s="57"/>
      <c r="E28" s="57"/>
      <c r="F28" s="57"/>
      <c r="G28" s="57"/>
      <c r="H28" s="57"/>
      <c r="I28" s="57"/>
      <c r="J28" s="57"/>
    </row>
    <row r="29" spans="1:10" hidden="1" x14ac:dyDescent="0.25">
      <c r="A29" s="55"/>
      <c r="B29" s="21" t="s">
        <v>26</v>
      </c>
      <c r="C29" s="47">
        <v>60936.45</v>
      </c>
      <c r="D29" s="47"/>
      <c r="E29" s="47">
        <v>60936.45</v>
      </c>
      <c r="F29" s="47"/>
      <c r="G29" s="47">
        <v>60936.45</v>
      </c>
      <c r="H29" s="47"/>
      <c r="I29" s="47">
        <v>60936.45</v>
      </c>
      <c r="J29" s="47">
        <v>202940.25</v>
      </c>
    </row>
    <row r="30" spans="1:10" hidden="1" x14ac:dyDescent="0.25">
      <c r="A30" s="55"/>
      <c r="B30" s="21" t="s">
        <v>27</v>
      </c>
      <c r="C30" s="47">
        <v>600</v>
      </c>
      <c r="D30" s="47"/>
      <c r="E30" s="47">
        <v>600</v>
      </c>
      <c r="F30" s="47"/>
      <c r="G30" s="47">
        <v>600</v>
      </c>
      <c r="H30" s="47"/>
      <c r="I30" s="47">
        <v>600</v>
      </c>
      <c r="J30" s="47"/>
    </row>
    <row r="31" spans="1:10" hidden="1" x14ac:dyDescent="0.25">
      <c r="A31" s="55"/>
      <c r="B31" s="21" t="s">
        <v>56</v>
      </c>
      <c r="C31" s="47">
        <v>945.42</v>
      </c>
      <c r="D31" s="47"/>
      <c r="E31" s="47">
        <v>945.42</v>
      </c>
      <c r="F31" s="47"/>
      <c r="G31" s="47">
        <v>945.42</v>
      </c>
      <c r="H31" s="47"/>
      <c r="I31" s="47">
        <v>945.42</v>
      </c>
      <c r="J31" s="47"/>
    </row>
    <row r="32" spans="1:10" hidden="1" x14ac:dyDescent="0.25">
      <c r="A32" s="55"/>
      <c r="B32" s="21" t="s">
        <v>28</v>
      </c>
      <c r="C32" s="47">
        <v>169652.57</v>
      </c>
      <c r="D32" s="47"/>
      <c r="E32" s="47">
        <v>169652.57</v>
      </c>
      <c r="F32" s="47"/>
      <c r="G32" s="47">
        <v>169652.57</v>
      </c>
      <c r="H32" s="47"/>
      <c r="I32" s="47">
        <v>169652.57</v>
      </c>
      <c r="J32" s="47">
        <v>178282.05</v>
      </c>
    </row>
    <row r="33" spans="1:10" hidden="1" x14ac:dyDescent="0.25">
      <c r="A33" s="55"/>
      <c r="B33" s="21" t="s">
        <v>29</v>
      </c>
      <c r="C33" s="47">
        <v>912</v>
      </c>
      <c r="D33" s="47"/>
      <c r="E33" s="47">
        <v>912</v>
      </c>
      <c r="F33" s="47"/>
      <c r="G33" s="47">
        <v>912</v>
      </c>
      <c r="H33" s="47"/>
      <c r="I33" s="47">
        <v>912</v>
      </c>
      <c r="J33" s="47"/>
    </row>
    <row r="34" spans="1:10" hidden="1" x14ac:dyDescent="0.25">
      <c r="A34" s="55"/>
      <c r="B34" s="21" t="s">
        <v>30</v>
      </c>
      <c r="C34" s="47">
        <v>427229.65</v>
      </c>
      <c r="D34" s="47"/>
      <c r="E34" s="47">
        <v>427229.65</v>
      </c>
      <c r="F34" s="47"/>
      <c r="G34" s="47">
        <v>427229.65</v>
      </c>
      <c r="H34" s="47"/>
      <c r="I34" s="47">
        <v>427229.65</v>
      </c>
      <c r="J34" s="47">
        <v>1425199.8</v>
      </c>
    </row>
    <row r="35" spans="1:10" hidden="1" x14ac:dyDescent="0.25">
      <c r="A35" s="55"/>
      <c r="B35" s="21" t="s">
        <v>31</v>
      </c>
      <c r="C35" s="47">
        <v>100</v>
      </c>
      <c r="D35" s="47"/>
      <c r="E35" s="47">
        <v>100</v>
      </c>
      <c r="F35" s="47"/>
      <c r="G35" s="47">
        <v>100</v>
      </c>
      <c r="H35" s="47"/>
      <c r="I35" s="47">
        <v>100</v>
      </c>
      <c r="J35" s="47"/>
    </row>
    <row r="36" spans="1:10" hidden="1" x14ac:dyDescent="0.25">
      <c r="A36" s="55"/>
      <c r="B36" s="21" t="s">
        <v>32</v>
      </c>
      <c r="C36" s="47">
        <v>13579.7</v>
      </c>
      <c r="D36" s="47"/>
      <c r="E36" s="47">
        <v>13579.7</v>
      </c>
      <c r="F36" s="47"/>
      <c r="G36" s="47">
        <v>13579.7</v>
      </c>
      <c r="H36" s="47"/>
      <c r="I36" s="47">
        <v>13579.7</v>
      </c>
      <c r="J36" s="47">
        <v>75162.240000000005</v>
      </c>
    </row>
    <row r="37" spans="1:10" hidden="1" x14ac:dyDescent="0.25">
      <c r="A37" s="55"/>
      <c r="B37" s="21" t="s">
        <v>34</v>
      </c>
      <c r="C37" s="47">
        <v>310</v>
      </c>
      <c r="D37" s="47"/>
      <c r="E37" s="47">
        <v>310</v>
      </c>
      <c r="F37" s="47"/>
      <c r="G37" s="47">
        <v>310</v>
      </c>
      <c r="H37" s="47"/>
      <c r="I37" s="47">
        <v>310</v>
      </c>
      <c r="J37" s="47"/>
    </row>
    <row r="38" spans="1:10" hidden="1" x14ac:dyDescent="0.25">
      <c r="A38" s="55"/>
      <c r="B38" s="21" t="s">
        <v>35</v>
      </c>
      <c r="C38" s="47">
        <v>10809.43</v>
      </c>
      <c r="D38" s="47"/>
      <c r="E38" s="47">
        <v>10809.43</v>
      </c>
      <c r="F38" s="47"/>
      <c r="G38" s="47">
        <v>10809.43</v>
      </c>
      <c r="H38" s="47"/>
      <c r="I38" s="47">
        <v>10809.43</v>
      </c>
      <c r="J38" s="47">
        <v>14528.6</v>
      </c>
    </row>
    <row r="39" spans="1:10" hidden="1" x14ac:dyDescent="0.25">
      <c r="A39" s="55"/>
      <c r="B39" s="21" t="s">
        <v>36</v>
      </c>
      <c r="C39" s="47">
        <v>1780006.32</v>
      </c>
      <c r="D39" s="47"/>
      <c r="E39" s="47">
        <v>1780006.32</v>
      </c>
      <c r="F39" s="47"/>
      <c r="G39" s="47">
        <v>1780006.32</v>
      </c>
      <c r="H39" s="47"/>
      <c r="I39" s="47">
        <v>1780006.32</v>
      </c>
      <c r="J39" s="47">
        <v>1545914.81</v>
      </c>
    </row>
    <row r="40" spans="1:10" hidden="1" x14ac:dyDescent="0.25">
      <c r="A40" s="55"/>
      <c r="B40" s="21" t="s">
        <v>37</v>
      </c>
      <c r="C40" s="47">
        <v>2208.6999999999998</v>
      </c>
      <c r="D40" s="47"/>
      <c r="E40" s="47">
        <v>2208.6999999999998</v>
      </c>
      <c r="F40" s="47"/>
      <c r="G40" s="47">
        <v>2208.6999999999998</v>
      </c>
      <c r="H40" s="47"/>
      <c r="I40" s="47">
        <v>2208.6999999999998</v>
      </c>
      <c r="J40" s="47">
        <v>15300</v>
      </c>
    </row>
    <row r="41" spans="1:10" hidden="1" x14ac:dyDescent="0.25">
      <c r="A41" s="55"/>
      <c r="B41" s="21" t="s">
        <v>38</v>
      </c>
      <c r="C41" s="47">
        <v>8105.1</v>
      </c>
      <c r="D41" s="47"/>
      <c r="E41" s="47">
        <v>8105.1</v>
      </c>
      <c r="F41" s="47"/>
      <c r="G41" s="47">
        <v>8105.1</v>
      </c>
      <c r="H41" s="47"/>
      <c r="I41" s="47">
        <v>8105.1</v>
      </c>
      <c r="J41" s="47"/>
    </row>
    <row r="42" spans="1:10" hidden="1" x14ac:dyDescent="0.25">
      <c r="A42" s="55"/>
      <c r="B42" s="21" t="s">
        <v>39</v>
      </c>
      <c r="C42" s="47">
        <v>165.5</v>
      </c>
      <c r="D42" s="47"/>
      <c r="E42" s="47">
        <v>165.5</v>
      </c>
      <c r="F42" s="47"/>
      <c r="G42" s="47">
        <v>165.5</v>
      </c>
      <c r="H42" s="47"/>
      <c r="I42" s="47">
        <v>165.5</v>
      </c>
      <c r="J42" s="47"/>
    </row>
    <row r="43" spans="1:10" ht="16.5" hidden="1" thickBot="1" x14ac:dyDescent="0.35">
      <c r="A43" s="55"/>
      <c r="B43" s="27" t="s">
        <v>40</v>
      </c>
      <c r="C43" s="56">
        <f t="shared" ref="C43:J43" si="2">SUM(C29:C42)</f>
        <v>2475560.8400000003</v>
      </c>
      <c r="D43" s="56">
        <f t="shared" si="2"/>
        <v>0</v>
      </c>
      <c r="E43" s="56">
        <f t="shared" si="2"/>
        <v>2475560.8400000003</v>
      </c>
      <c r="F43" s="56">
        <f t="shared" si="2"/>
        <v>0</v>
      </c>
      <c r="G43" s="56">
        <f t="shared" si="2"/>
        <v>2475560.8400000003</v>
      </c>
      <c r="H43" s="56">
        <f t="shared" si="2"/>
        <v>0</v>
      </c>
      <c r="I43" s="56">
        <f t="shared" si="2"/>
        <v>2475560.8400000003</v>
      </c>
      <c r="J43" s="5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34" t="s">
        <v>70</v>
      </c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 ht="28.5" hidden="1" customHeight="1" x14ac:dyDescent="0.25">
      <c r="A47" s="146" t="s">
        <v>5</v>
      </c>
      <c r="B47" s="71" t="s">
        <v>71</v>
      </c>
      <c r="C47" s="248" t="s">
        <v>72</v>
      </c>
      <c r="D47" s="249"/>
      <c r="E47" s="248" t="s">
        <v>73</v>
      </c>
      <c r="F47" s="250"/>
      <c r="G47" s="72" t="s">
        <v>74</v>
      </c>
      <c r="H47" s="73"/>
      <c r="I47" s="73"/>
      <c r="J47" s="73"/>
    </row>
    <row r="48" spans="1:10" hidden="1" x14ac:dyDescent="0.25">
      <c r="A48" s="75"/>
      <c r="B48" s="74" t="s">
        <v>75</v>
      </c>
      <c r="C48" s="75" t="s">
        <v>76</v>
      </c>
      <c r="D48" s="75" t="s">
        <v>77</v>
      </c>
      <c r="E48" s="75" t="s">
        <v>76</v>
      </c>
      <c r="F48" s="75" t="s">
        <v>77</v>
      </c>
      <c r="G48" s="75" t="s">
        <v>76</v>
      </c>
      <c r="H48" s="75" t="s">
        <v>77</v>
      </c>
      <c r="I48" s="75"/>
      <c r="J48" s="75"/>
    </row>
    <row r="49" spans="1:10" hidden="1" x14ac:dyDescent="0.25">
      <c r="A49" s="60"/>
      <c r="B49" s="60"/>
      <c r="C49" s="60"/>
      <c r="D49" s="60"/>
      <c r="E49" s="60"/>
      <c r="F49" s="60"/>
      <c r="G49" s="60"/>
      <c r="H49" s="60"/>
      <c r="I49" s="60"/>
      <c r="J49" s="60"/>
    </row>
    <row r="50" spans="1:10" hidden="1" x14ac:dyDescent="0.25">
      <c r="A50" s="60"/>
      <c r="B50" s="60"/>
      <c r="C50" s="60"/>
      <c r="D50" s="60"/>
      <c r="E50" s="60"/>
      <c r="F50" s="60"/>
      <c r="G50" s="60"/>
      <c r="H50" s="60"/>
      <c r="I50" s="60"/>
      <c r="J50" s="60"/>
    </row>
    <row r="51" spans="1:10" hidden="1" x14ac:dyDescent="0.25">
      <c r="A51" s="60"/>
      <c r="B51" s="74" t="s">
        <v>78</v>
      </c>
      <c r="C51" s="60"/>
      <c r="D51" s="60"/>
      <c r="E51" s="60"/>
      <c r="F51" s="60"/>
      <c r="G51" s="60"/>
      <c r="H51" s="60"/>
      <c r="I51" s="60"/>
      <c r="J51" s="60"/>
    </row>
    <row r="52" spans="1:10" hidden="1" x14ac:dyDescent="0.25">
      <c r="A52" s="60"/>
      <c r="B52" s="60" t="s">
        <v>79</v>
      </c>
      <c r="C52" s="60"/>
      <c r="D52" s="60"/>
      <c r="E52" s="60"/>
      <c r="F52" s="60"/>
      <c r="G52" s="60"/>
      <c r="H52" s="60"/>
      <c r="I52" s="60"/>
      <c r="J52" s="60"/>
    </row>
    <row r="53" spans="1:10" hidden="1" x14ac:dyDescent="0.25">
      <c r="A53" s="60"/>
      <c r="B53" s="60"/>
      <c r="C53" s="60"/>
      <c r="D53" s="60"/>
      <c r="E53" s="60"/>
      <c r="F53" s="60"/>
      <c r="G53" s="60"/>
      <c r="H53" s="60"/>
      <c r="I53" s="60"/>
      <c r="J53" s="60"/>
    </row>
    <row r="54" spans="1:10" hidden="1" x14ac:dyDescent="0.25">
      <c r="A54" s="60"/>
      <c r="B54" s="60"/>
      <c r="C54" s="60"/>
      <c r="D54" s="60"/>
      <c r="E54" s="60"/>
      <c r="F54" s="60"/>
      <c r="G54" s="60"/>
      <c r="H54" s="60"/>
      <c r="I54" s="60"/>
      <c r="J54" s="60"/>
    </row>
    <row r="55" spans="1:10" hidden="1" x14ac:dyDescent="0.25">
      <c r="A55" s="60"/>
      <c r="B55" s="60"/>
      <c r="C55" s="60"/>
      <c r="D55" s="60"/>
      <c r="E55" s="60"/>
      <c r="F55" s="60"/>
      <c r="G55" s="60"/>
      <c r="H55" s="60"/>
      <c r="I55" s="60"/>
      <c r="J55" s="60"/>
    </row>
    <row r="56" spans="1:10" hidden="1" x14ac:dyDescent="0.25">
      <c r="A56" s="60"/>
      <c r="B56" s="60"/>
      <c r="C56" s="60"/>
      <c r="D56" s="60"/>
      <c r="E56" s="60"/>
      <c r="F56" s="60"/>
      <c r="G56" s="60"/>
      <c r="H56" s="60"/>
      <c r="I56" s="60"/>
      <c r="J56" s="60"/>
    </row>
    <row r="57" spans="1:10" hidden="1" x14ac:dyDescent="0.25">
      <c r="A57" s="60"/>
      <c r="B57" s="60"/>
      <c r="C57" s="60"/>
      <c r="D57" s="60"/>
      <c r="E57" s="60"/>
      <c r="F57" s="60"/>
      <c r="G57" s="60"/>
      <c r="H57" s="60"/>
      <c r="I57" s="60"/>
      <c r="J57" s="60"/>
    </row>
    <row r="58" spans="1:10" hidden="1" x14ac:dyDescent="0.25">
      <c r="A58" s="60"/>
      <c r="B58" s="60"/>
      <c r="C58" s="60"/>
      <c r="D58" s="60"/>
      <c r="E58" s="60"/>
      <c r="F58" s="60"/>
      <c r="G58" s="60"/>
      <c r="H58" s="60"/>
      <c r="I58" s="60"/>
      <c r="J58" s="60"/>
    </row>
    <row r="59" spans="1:10" hidden="1" x14ac:dyDescent="0.25">
      <c r="A59" s="60"/>
      <c r="B59" s="60"/>
      <c r="C59" s="60"/>
      <c r="D59" s="60"/>
      <c r="E59" s="60"/>
      <c r="F59" s="60"/>
      <c r="G59" s="60"/>
      <c r="H59" s="60"/>
      <c r="I59" s="60"/>
      <c r="J59" s="60"/>
    </row>
    <row r="60" spans="1:10" hidden="1" x14ac:dyDescent="0.25">
      <c r="A60" s="251" t="s">
        <v>80</v>
      </c>
      <c r="B60" s="251"/>
      <c r="C60" s="60"/>
      <c r="D60" s="60"/>
      <c r="E60" s="60"/>
      <c r="F60" s="60"/>
      <c r="G60" s="60"/>
      <c r="H60" s="60"/>
      <c r="I60" s="60"/>
      <c r="J60" s="6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34" t="s">
        <v>81</v>
      </c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 ht="16.5" hidden="1" customHeight="1" thickBot="1" x14ac:dyDescent="0.35">
      <c r="A74" s="5" t="s">
        <v>5</v>
      </c>
      <c r="B74" s="6" t="s">
        <v>6</v>
      </c>
      <c r="C74" s="241" t="s">
        <v>45</v>
      </c>
      <c r="D74" s="242"/>
      <c r="E74" s="241" t="s">
        <v>46</v>
      </c>
      <c r="F74" s="243"/>
      <c r="G74" s="241" t="s">
        <v>47</v>
      </c>
      <c r="H74" s="242"/>
      <c r="I74" s="241" t="s">
        <v>48</v>
      </c>
      <c r="J74" s="242"/>
    </row>
    <row r="75" spans="1:10" ht="15.75" hidden="1" x14ac:dyDescent="0.3">
      <c r="A75" s="8"/>
      <c r="B75" s="9"/>
      <c r="C75" s="10" t="s">
        <v>12</v>
      </c>
      <c r="D75" s="10" t="s">
        <v>13</v>
      </c>
      <c r="E75" s="10" t="s">
        <v>12</v>
      </c>
      <c r="F75" s="10" t="s">
        <v>13</v>
      </c>
      <c r="G75" s="10" t="s">
        <v>12</v>
      </c>
      <c r="H75" s="10" t="s">
        <v>13</v>
      </c>
      <c r="I75" s="10" t="s">
        <v>12</v>
      </c>
      <c r="J75" s="10" t="s">
        <v>13</v>
      </c>
    </row>
    <row r="76" spans="1:10" ht="15.75" hidden="1" x14ac:dyDescent="0.3">
      <c r="A76" s="12"/>
      <c r="B76" s="9" t="s">
        <v>14</v>
      </c>
      <c r="C76" s="13">
        <v>1764858.42</v>
      </c>
      <c r="D76" s="13">
        <v>2281196.17</v>
      </c>
      <c r="E76" s="13">
        <v>1764858.42</v>
      </c>
      <c r="F76" s="13">
        <v>1896496.89</v>
      </c>
      <c r="G76" s="13"/>
      <c r="H76" s="13"/>
      <c r="I76" s="13"/>
      <c r="J76" s="13"/>
    </row>
    <row r="77" spans="1:10" ht="15.75" hidden="1" x14ac:dyDescent="0.3">
      <c r="A77" s="51"/>
      <c r="B77" s="9"/>
      <c r="C77" s="51"/>
      <c r="D77" s="51"/>
      <c r="E77" s="51"/>
      <c r="F77" s="70"/>
      <c r="G77" s="70"/>
      <c r="H77" s="70"/>
      <c r="I77" s="70"/>
      <c r="J77" s="70"/>
    </row>
    <row r="78" spans="1:10" ht="15.75" hidden="1" x14ac:dyDescent="0.3">
      <c r="A78" s="51"/>
      <c r="B78" s="9" t="s">
        <v>15</v>
      </c>
      <c r="C78" s="13">
        <f t="shared" ref="C78:J78" si="3">+C86+C102</f>
        <v>2818474.9200000004</v>
      </c>
      <c r="D78" s="13">
        <f t="shared" si="3"/>
        <v>3820610.29</v>
      </c>
      <c r="E78" s="13">
        <f t="shared" si="3"/>
        <v>2818474.9200000004</v>
      </c>
      <c r="F78" s="13">
        <f t="shared" si="3"/>
        <v>2361172.1800000002</v>
      </c>
      <c r="G78" s="13">
        <f t="shared" si="3"/>
        <v>0</v>
      </c>
      <c r="H78" s="13">
        <f t="shared" si="3"/>
        <v>0</v>
      </c>
      <c r="I78" s="13">
        <f t="shared" si="3"/>
        <v>0</v>
      </c>
      <c r="J78" s="13">
        <f t="shared" si="3"/>
        <v>0</v>
      </c>
    </row>
    <row r="79" spans="1:10" hidden="1" x14ac:dyDescent="0.25">
      <c r="A79" s="55"/>
      <c r="B79" s="21" t="s">
        <v>16</v>
      </c>
      <c r="C79" s="47">
        <v>62500</v>
      </c>
      <c r="D79" s="47">
        <v>138609.60999999999</v>
      </c>
      <c r="E79" s="47">
        <v>62500</v>
      </c>
      <c r="F79" s="47"/>
      <c r="G79" s="47"/>
      <c r="H79" s="47"/>
      <c r="I79" s="47"/>
      <c r="J79" s="47"/>
    </row>
    <row r="80" spans="1:10" hidden="1" x14ac:dyDescent="0.25">
      <c r="A80" s="55"/>
      <c r="B80" s="21" t="s">
        <v>17</v>
      </c>
      <c r="C80" s="47">
        <v>7500</v>
      </c>
      <c r="D80" s="47">
        <v>9818.25</v>
      </c>
      <c r="E80" s="47">
        <v>7500</v>
      </c>
      <c r="F80" s="47">
        <v>9560.36</v>
      </c>
      <c r="G80" s="47"/>
      <c r="H80" s="47"/>
      <c r="I80" s="47"/>
      <c r="J80" s="47"/>
    </row>
    <row r="81" spans="1:10" hidden="1" x14ac:dyDescent="0.25">
      <c r="A81" s="55"/>
      <c r="B81" s="21" t="s">
        <v>18</v>
      </c>
      <c r="C81" s="47">
        <v>8133.97</v>
      </c>
      <c r="D81" s="47"/>
      <c r="E81" s="47">
        <v>8133.97</v>
      </c>
      <c r="F81" s="47">
        <v>39787</v>
      </c>
      <c r="G81" s="47"/>
      <c r="H81" s="47"/>
      <c r="I81" s="47"/>
      <c r="J81" s="47"/>
    </row>
    <row r="82" spans="1:10" hidden="1" x14ac:dyDescent="0.25">
      <c r="A82" s="55"/>
      <c r="B82" s="21" t="s">
        <v>19</v>
      </c>
      <c r="C82" s="47">
        <v>33333.33</v>
      </c>
      <c r="D82" s="47">
        <v>19161.8</v>
      </c>
      <c r="E82" s="47">
        <v>33333.33</v>
      </c>
      <c r="F82" s="47"/>
      <c r="G82" s="47"/>
      <c r="H82" s="47"/>
      <c r="I82" s="47"/>
      <c r="J82" s="47"/>
    </row>
    <row r="83" spans="1:10" hidden="1" x14ac:dyDescent="0.25">
      <c r="A83" s="55"/>
      <c r="B83" s="21" t="s">
        <v>21</v>
      </c>
      <c r="C83" s="47">
        <v>165141.75</v>
      </c>
      <c r="D83" s="47">
        <v>4057.14</v>
      </c>
      <c r="E83" s="47">
        <v>165141.75</v>
      </c>
      <c r="F83" s="47">
        <v>184282.78</v>
      </c>
      <c r="G83" s="47"/>
      <c r="H83" s="47"/>
      <c r="I83" s="47"/>
      <c r="J83" s="47"/>
    </row>
    <row r="84" spans="1:10" hidden="1" x14ac:dyDescent="0.25">
      <c r="A84" s="55"/>
      <c r="B84" s="21" t="s">
        <v>22</v>
      </c>
      <c r="C84" s="47">
        <v>40000</v>
      </c>
      <c r="D84" s="47">
        <v>38120</v>
      </c>
      <c r="E84" s="47">
        <v>40000</v>
      </c>
      <c r="F84" s="47">
        <v>38120</v>
      </c>
      <c r="G84" s="47"/>
      <c r="H84" s="47"/>
      <c r="I84" s="47"/>
      <c r="J84" s="47"/>
    </row>
    <row r="85" spans="1:10" hidden="1" x14ac:dyDescent="0.25">
      <c r="A85" s="55"/>
      <c r="B85" s="21" t="s">
        <v>23</v>
      </c>
      <c r="C85" s="47">
        <v>26305.03</v>
      </c>
      <c r="D85" s="47">
        <v>48548.639999999999</v>
      </c>
      <c r="E85" s="47">
        <v>26305.03</v>
      </c>
      <c r="F85" s="47">
        <v>44604</v>
      </c>
      <c r="G85" s="47"/>
      <c r="H85" s="47"/>
      <c r="I85" s="47"/>
      <c r="J85" s="47"/>
    </row>
    <row r="86" spans="1:10" ht="16.5" hidden="1" thickBot="1" x14ac:dyDescent="0.35">
      <c r="A86" s="55"/>
      <c r="B86" s="23" t="s">
        <v>24</v>
      </c>
      <c r="C86" s="56">
        <f t="shared" ref="C86:J86" si="4">SUM(C79:C85)</f>
        <v>342914.07999999996</v>
      </c>
      <c r="D86" s="56">
        <f t="shared" si="4"/>
        <v>258315.44</v>
      </c>
      <c r="E86" s="56">
        <f t="shared" si="4"/>
        <v>342914.07999999996</v>
      </c>
      <c r="F86" s="56">
        <f t="shared" si="4"/>
        <v>316354.14</v>
      </c>
      <c r="G86" s="56">
        <f t="shared" si="4"/>
        <v>0</v>
      </c>
      <c r="H86" s="56">
        <f t="shared" si="4"/>
        <v>0</v>
      </c>
      <c r="I86" s="56">
        <f t="shared" si="4"/>
        <v>0</v>
      </c>
      <c r="J86" s="56">
        <f t="shared" si="4"/>
        <v>0</v>
      </c>
    </row>
    <row r="87" spans="1:10" ht="15.75" hidden="1" x14ac:dyDescent="0.3">
      <c r="A87" s="55"/>
      <c r="B87" s="25" t="s">
        <v>25</v>
      </c>
      <c r="C87" s="57"/>
      <c r="D87" s="57"/>
      <c r="E87" s="57"/>
      <c r="F87" s="57"/>
      <c r="G87" s="57"/>
      <c r="H87" s="57"/>
      <c r="I87" s="57"/>
      <c r="J87" s="57"/>
    </row>
    <row r="88" spans="1:10" hidden="1" x14ac:dyDescent="0.25">
      <c r="A88" s="55"/>
      <c r="B88" s="21" t="s">
        <v>26</v>
      </c>
      <c r="C88" s="47">
        <v>60936.45</v>
      </c>
      <c r="D88" s="47">
        <v>1023</v>
      </c>
      <c r="E88" s="47">
        <v>60936.45</v>
      </c>
      <c r="F88" s="47">
        <v>58023.7</v>
      </c>
      <c r="G88" s="47"/>
      <c r="H88" s="47"/>
      <c r="I88" s="47"/>
      <c r="J88" s="47"/>
    </row>
    <row r="89" spans="1:10" hidden="1" x14ac:dyDescent="0.25">
      <c r="A89" s="55"/>
      <c r="B89" s="21" t="s">
        <v>27</v>
      </c>
      <c r="C89" s="47">
        <v>600</v>
      </c>
      <c r="D89" s="47"/>
      <c r="E89" s="47">
        <v>600</v>
      </c>
      <c r="F89" s="47"/>
      <c r="G89" s="47"/>
      <c r="H89" s="47"/>
      <c r="I89" s="47"/>
      <c r="J89" s="47"/>
    </row>
    <row r="90" spans="1:10" hidden="1" x14ac:dyDescent="0.25">
      <c r="A90" s="55"/>
      <c r="B90" s="21" t="s">
        <v>56</v>
      </c>
      <c r="C90" s="47">
        <v>945.42</v>
      </c>
      <c r="D90" s="47"/>
      <c r="E90" s="47">
        <v>945.42</v>
      </c>
      <c r="F90" s="47"/>
      <c r="G90" s="47"/>
      <c r="H90" s="47"/>
      <c r="I90" s="47"/>
      <c r="J90" s="47"/>
    </row>
    <row r="91" spans="1:10" hidden="1" x14ac:dyDescent="0.25">
      <c r="A91" s="55"/>
      <c r="B91" s="21" t="s">
        <v>28</v>
      </c>
      <c r="C91" s="47">
        <v>169652.57</v>
      </c>
      <c r="D91" s="47">
        <v>181188.84</v>
      </c>
      <c r="E91" s="47">
        <v>169652.57</v>
      </c>
      <c r="F91" s="47">
        <v>66957.58</v>
      </c>
      <c r="G91" s="47"/>
      <c r="H91" s="47"/>
      <c r="I91" s="47"/>
      <c r="J91" s="47"/>
    </row>
    <row r="92" spans="1:10" hidden="1" x14ac:dyDescent="0.25">
      <c r="A92" s="55"/>
      <c r="B92" s="21" t="s">
        <v>29</v>
      </c>
      <c r="C92" s="47">
        <v>912</v>
      </c>
      <c r="D92" s="47"/>
      <c r="E92" s="47">
        <v>912</v>
      </c>
      <c r="F92" s="47"/>
      <c r="G92" s="47"/>
      <c r="H92" s="47"/>
      <c r="I92" s="47"/>
      <c r="J92" s="47"/>
    </row>
    <row r="93" spans="1:10" hidden="1" x14ac:dyDescent="0.25">
      <c r="A93" s="55"/>
      <c r="B93" s="21" t="s">
        <v>30</v>
      </c>
      <c r="C93" s="47">
        <v>427229.65</v>
      </c>
      <c r="D93" s="47">
        <v>535053.32999999996</v>
      </c>
      <c r="E93" s="47">
        <v>427229.65</v>
      </c>
      <c r="F93" s="47">
        <v>261536.69</v>
      </c>
      <c r="G93" s="47"/>
      <c r="H93" s="47"/>
      <c r="I93" s="47"/>
      <c r="J93" s="47"/>
    </row>
    <row r="94" spans="1:10" hidden="1" x14ac:dyDescent="0.25">
      <c r="A94" s="55"/>
      <c r="B94" s="21" t="s">
        <v>31</v>
      </c>
      <c r="C94" s="47">
        <v>100</v>
      </c>
      <c r="D94" s="47"/>
      <c r="E94" s="47">
        <v>100</v>
      </c>
      <c r="F94" s="47"/>
      <c r="G94" s="47"/>
      <c r="H94" s="47"/>
      <c r="I94" s="47"/>
      <c r="J94" s="47"/>
    </row>
    <row r="95" spans="1:10" hidden="1" x14ac:dyDescent="0.25">
      <c r="A95" s="55"/>
      <c r="B95" s="21" t="s">
        <v>32</v>
      </c>
      <c r="C95" s="47">
        <v>13579.7</v>
      </c>
      <c r="D95" s="47">
        <v>6224.76</v>
      </c>
      <c r="E95" s="47">
        <v>13579.7</v>
      </c>
      <c r="F95" s="47">
        <v>6630</v>
      </c>
      <c r="G95" s="47"/>
      <c r="H95" s="47"/>
      <c r="I95" s="47"/>
      <c r="J95" s="47"/>
    </row>
    <row r="96" spans="1:10" hidden="1" x14ac:dyDescent="0.25">
      <c r="A96" s="55"/>
      <c r="B96" s="21" t="s">
        <v>34</v>
      </c>
      <c r="C96" s="47">
        <v>310</v>
      </c>
      <c r="D96" s="47">
        <v>3610</v>
      </c>
      <c r="E96" s="47">
        <v>310</v>
      </c>
      <c r="F96" s="47"/>
      <c r="G96" s="47"/>
      <c r="H96" s="47"/>
      <c r="I96" s="47"/>
      <c r="J96" s="47"/>
    </row>
    <row r="97" spans="1:10" hidden="1" x14ac:dyDescent="0.25">
      <c r="A97" s="55"/>
      <c r="B97" s="21" t="s">
        <v>35</v>
      </c>
      <c r="C97" s="47">
        <v>10809.43</v>
      </c>
      <c r="D97" s="47">
        <v>39404.76</v>
      </c>
      <c r="E97" s="47">
        <v>10809.43</v>
      </c>
      <c r="F97" s="47">
        <v>23463</v>
      </c>
      <c r="G97" s="47"/>
      <c r="H97" s="47"/>
      <c r="I97" s="47"/>
      <c r="J97" s="47"/>
    </row>
    <row r="98" spans="1:10" hidden="1" x14ac:dyDescent="0.25">
      <c r="A98" s="55"/>
      <c r="B98" s="21" t="s">
        <v>36</v>
      </c>
      <c r="C98" s="47">
        <v>1780006.32</v>
      </c>
      <c r="D98" s="47">
        <v>2752150.16</v>
      </c>
      <c r="E98" s="47">
        <v>1780006.32</v>
      </c>
      <c r="F98" s="47">
        <v>1617110.07</v>
      </c>
      <c r="G98" s="47"/>
      <c r="H98" s="47"/>
      <c r="I98" s="47"/>
      <c r="J98" s="47"/>
    </row>
    <row r="99" spans="1:10" hidden="1" x14ac:dyDescent="0.25">
      <c r="A99" s="55"/>
      <c r="B99" s="21" t="s">
        <v>37</v>
      </c>
      <c r="C99" s="47">
        <v>2208.6999999999998</v>
      </c>
      <c r="D99" s="47"/>
      <c r="E99" s="47">
        <v>2208.6999999999998</v>
      </c>
      <c r="F99" s="47">
        <v>11097</v>
      </c>
      <c r="G99" s="47"/>
      <c r="H99" s="47"/>
      <c r="I99" s="47"/>
      <c r="J99" s="47"/>
    </row>
    <row r="100" spans="1:10" hidden="1" x14ac:dyDescent="0.25">
      <c r="A100" s="55"/>
      <c r="B100" s="21" t="s">
        <v>38</v>
      </c>
      <c r="C100" s="47">
        <v>8105.1</v>
      </c>
      <c r="D100" s="47">
        <v>43640</v>
      </c>
      <c r="E100" s="47">
        <v>8105.1</v>
      </c>
      <c r="F100" s="47"/>
      <c r="G100" s="47"/>
      <c r="H100" s="47"/>
      <c r="I100" s="47"/>
      <c r="J100" s="47"/>
    </row>
    <row r="101" spans="1:10" hidden="1" x14ac:dyDescent="0.25">
      <c r="A101" s="55"/>
      <c r="B101" s="21" t="s">
        <v>39</v>
      </c>
      <c r="C101" s="47">
        <v>165.5</v>
      </c>
      <c r="D101" s="47"/>
      <c r="E101" s="47">
        <v>165.5</v>
      </c>
      <c r="F101" s="47"/>
      <c r="G101" s="47"/>
      <c r="H101" s="47"/>
      <c r="I101" s="47"/>
      <c r="J101" s="47"/>
    </row>
    <row r="102" spans="1:10" ht="16.5" hidden="1" thickBot="1" x14ac:dyDescent="0.35">
      <c r="A102" s="55"/>
      <c r="B102" s="27" t="s">
        <v>40</v>
      </c>
      <c r="C102" s="56">
        <f t="shared" ref="C102:J102" si="5">SUM(C88:C101)</f>
        <v>2475560.8400000003</v>
      </c>
      <c r="D102" s="56">
        <f t="shared" si="5"/>
        <v>3562294.85</v>
      </c>
      <c r="E102" s="56">
        <f t="shared" si="5"/>
        <v>2475560.8400000003</v>
      </c>
      <c r="F102" s="56">
        <f t="shared" si="5"/>
        <v>2044818.04</v>
      </c>
      <c r="G102" s="56">
        <f t="shared" si="5"/>
        <v>0</v>
      </c>
      <c r="H102" s="56">
        <f t="shared" si="5"/>
        <v>0</v>
      </c>
      <c r="I102" s="56">
        <f t="shared" si="5"/>
        <v>0</v>
      </c>
      <c r="J102" s="5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34" t="s">
        <v>82</v>
      </c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 ht="16.5" hidden="1" customHeight="1" thickBot="1" x14ac:dyDescent="0.35">
      <c r="A124" s="5" t="s">
        <v>5</v>
      </c>
      <c r="B124" s="6" t="s">
        <v>6</v>
      </c>
      <c r="C124" s="241" t="s">
        <v>51</v>
      </c>
      <c r="D124" s="242"/>
      <c r="E124" s="241" t="s">
        <v>52</v>
      </c>
      <c r="F124" s="243"/>
      <c r="G124" s="241" t="s">
        <v>53</v>
      </c>
      <c r="H124" s="242"/>
      <c r="I124" s="241" t="s">
        <v>54</v>
      </c>
      <c r="J124" s="242"/>
    </row>
    <row r="125" spans="1:10" ht="15.75" hidden="1" x14ac:dyDescent="0.3">
      <c r="A125" s="8"/>
      <c r="B125" s="9"/>
      <c r="C125" s="10" t="s">
        <v>12</v>
      </c>
      <c r="D125" s="10" t="s">
        <v>13</v>
      </c>
      <c r="E125" s="10" t="s">
        <v>12</v>
      </c>
      <c r="F125" s="10" t="s">
        <v>13</v>
      </c>
      <c r="G125" s="10" t="s">
        <v>12</v>
      </c>
      <c r="H125" s="10" t="s">
        <v>13</v>
      </c>
      <c r="I125" s="10" t="s">
        <v>12</v>
      </c>
      <c r="J125" s="10" t="s">
        <v>13</v>
      </c>
    </row>
    <row r="126" spans="1:10" ht="15.75" hidden="1" x14ac:dyDescent="0.3">
      <c r="A126" s="12"/>
      <c r="B126" s="9" t="s">
        <v>14</v>
      </c>
      <c r="C126" s="13"/>
      <c r="D126" s="13"/>
      <c r="E126" s="13"/>
      <c r="F126" s="13"/>
      <c r="G126" s="13"/>
      <c r="H126" s="13"/>
      <c r="I126" s="13"/>
      <c r="J126" s="13"/>
    </row>
    <row r="127" spans="1:10" ht="15.75" hidden="1" x14ac:dyDescent="0.3">
      <c r="A127" s="51"/>
      <c r="B127" s="9"/>
      <c r="C127" s="70"/>
      <c r="D127" s="52"/>
      <c r="E127" s="70"/>
      <c r="F127" s="70"/>
      <c r="G127" s="70"/>
      <c r="H127" s="70"/>
      <c r="I127" s="70"/>
      <c r="J127" s="70"/>
    </row>
    <row r="128" spans="1:10" ht="15.75" hidden="1" x14ac:dyDescent="0.3">
      <c r="A128" s="51"/>
      <c r="B128" s="9" t="s">
        <v>15</v>
      </c>
      <c r="C128" s="13">
        <f t="shared" ref="C128:J128" si="6">+C136+C152</f>
        <v>0</v>
      </c>
      <c r="D128" s="13">
        <f t="shared" si="6"/>
        <v>0</v>
      </c>
      <c r="E128" s="13">
        <f t="shared" si="6"/>
        <v>0</v>
      </c>
      <c r="F128" s="13">
        <f t="shared" si="6"/>
        <v>0</v>
      </c>
      <c r="G128" s="13">
        <f t="shared" si="6"/>
        <v>0</v>
      </c>
      <c r="H128" s="13">
        <f t="shared" si="6"/>
        <v>0</v>
      </c>
      <c r="I128" s="13">
        <f t="shared" si="6"/>
        <v>0</v>
      </c>
      <c r="J128" s="13">
        <f t="shared" si="6"/>
        <v>0</v>
      </c>
    </row>
    <row r="129" spans="1:10" hidden="1" x14ac:dyDescent="0.25">
      <c r="A129" s="55"/>
      <c r="B129" s="21" t="s">
        <v>16</v>
      </c>
      <c r="C129" s="47"/>
      <c r="D129" s="47"/>
      <c r="E129" s="47"/>
      <c r="F129" s="47"/>
      <c r="G129" s="47"/>
      <c r="H129" s="47"/>
      <c r="I129" s="47"/>
      <c r="J129" s="47"/>
    </row>
    <row r="130" spans="1:10" hidden="1" x14ac:dyDescent="0.25">
      <c r="A130" s="55"/>
      <c r="B130" s="21" t="s">
        <v>17</v>
      </c>
      <c r="C130" s="47"/>
      <c r="D130" s="47"/>
      <c r="E130" s="47"/>
      <c r="F130" s="47"/>
      <c r="G130" s="47"/>
      <c r="H130" s="47"/>
      <c r="I130" s="47"/>
      <c r="J130" s="47"/>
    </row>
    <row r="131" spans="1:10" hidden="1" x14ac:dyDescent="0.25">
      <c r="A131" s="55"/>
      <c r="B131" s="21" t="s">
        <v>18</v>
      </c>
      <c r="C131" s="47"/>
      <c r="D131" s="47"/>
      <c r="E131" s="47"/>
      <c r="F131" s="47"/>
      <c r="G131" s="47"/>
      <c r="H131" s="47"/>
      <c r="I131" s="47"/>
      <c r="J131" s="47"/>
    </row>
    <row r="132" spans="1:10" hidden="1" x14ac:dyDescent="0.25">
      <c r="A132" s="55"/>
      <c r="B132" s="21" t="s">
        <v>19</v>
      </c>
      <c r="C132" s="47"/>
      <c r="D132" s="47"/>
      <c r="E132" s="47"/>
      <c r="F132" s="47"/>
      <c r="G132" s="47"/>
      <c r="H132" s="47"/>
      <c r="I132" s="47"/>
      <c r="J132" s="47"/>
    </row>
    <row r="133" spans="1:10" hidden="1" x14ac:dyDescent="0.25">
      <c r="A133" s="55"/>
      <c r="B133" s="21" t="s">
        <v>21</v>
      </c>
      <c r="C133" s="47"/>
      <c r="D133" s="47"/>
      <c r="E133" s="47"/>
      <c r="F133" s="47"/>
      <c r="G133" s="47"/>
      <c r="H133" s="47"/>
      <c r="I133" s="47"/>
      <c r="J133" s="47"/>
    </row>
    <row r="134" spans="1:10" hidden="1" x14ac:dyDescent="0.25">
      <c r="A134" s="55"/>
      <c r="B134" s="21" t="s">
        <v>22</v>
      </c>
      <c r="C134" s="47"/>
      <c r="D134" s="47"/>
      <c r="E134" s="47"/>
      <c r="F134" s="47"/>
      <c r="G134" s="47"/>
      <c r="H134" s="47"/>
      <c r="I134" s="47"/>
      <c r="J134" s="47"/>
    </row>
    <row r="135" spans="1:10" hidden="1" x14ac:dyDescent="0.25">
      <c r="A135" s="55"/>
      <c r="B135" s="21" t="s">
        <v>23</v>
      </c>
      <c r="C135" s="47"/>
      <c r="D135" s="47"/>
      <c r="E135" s="47"/>
      <c r="F135" s="47"/>
      <c r="G135" s="47"/>
      <c r="H135" s="47"/>
      <c r="I135" s="47"/>
      <c r="J135" s="47"/>
    </row>
    <row r="136" spans="1:10" ht="16.5" hidden="1" thickBot="1" x14ac:dyDescent="0.35">
      <c r="A136" s="55"/>
      <c r="B136" s="23" t="s">
        <v>24</v>
      </c>
      <c r="C136" s="56">
        <f t="shared" ref="C136:J136" si="7">SUM(C129:C135)</f>
        <v>0</v>
      </c>
      <c r="D136" s="56">
        <f t="shared" si="7"/>
        <v>0</v>
      </c>
      <c r="E136" s="56">
        <f t="shared" si="7"/>
        <v>0</v>
      </c>
      <c r="F136" s="56">
        <f t="shared" si="7"/>
        <v>0</v>
      </c>
      <c r="G136" s="56">
        <f t="shared" si="7"/>
        <v>0</v>
      </c>
      <c r="H136" s="56">
        <f t="shared" si="7"/>
        <v>0</v>
      </c>
      <c r="I136" s="56">
        <f t="shared" si="7"/>
        <v>0</v>
      </c>
      <c r="J136" s="56">
        <f t="shared" si="7"/>
        <v>0</v>
      </c>
    </row>
    <row r="137" spans="1:10" ht="15.75" hidden="1" x14ac:dyDescent="0.3">
      <c r="A137" s="55"/>
      <c r="B137" s="25" t="s">
        <v>25</v>
      </c>
      <c r="C137" s="57"/>
      <c r="D137" s="57"/>
      <c r="E137" s="57"/>
      <c r="F137" s="57"/>
      <c r="G137" s="57"/>
      <c r="H137" s="57"/>
      <c r="I137" s="57"/>
      <c r="J137" s="57"/>
    </row>
    <row r="138" spans="1:10" hidden="1" x14ac:dyDescent="0.25">
      <c r="A138" s="55"/>
      <c r="B138" s="21" t="s">
        <v>26</v>
      </c>
      <c r="C138" s="47"/>
      <c r="D138" s="47"/>
      <c r="E138" s="47"/>
      <c r="F138" s="47"/>
      <c r="G138" s="47"/>
      <c r="H138" s="47"/>
      <c r="I138" s="47"/>
      <c r="J138" s="47"/>
    </row>
    <row r="139" spans="1:10" hidden="1" x14ac:dyDescent="0.25">
      <c r="A139" s="55"/>
      <c r="B139" s="21" t="s">
        <v>83</v>
      </c>
      <c r="C139" s="47"/>
      <c r="D139" s="47"/>
      <c r="E139" s="47"/>
      <c r="F139" s="47"/>
      <c r="G139" s="47"/>
      <c r="H139" s="47"/>
      <c r="I139" s="47"/>
      <c r="J139" s="47"/>
    </row>
    <row r="140" spans="1:10" hidden="1" x14ac:dyDescent="0.25">
      <c r="A140" s="55"/>
      <c r="B140" s="21" t="s">
        <v>56</v>
      </c>
      <c r="C140" s="47"/>
      <c r="D140" s="47"/>
      <c r="E140" s="47"/>
      <c r="F140" s="47"/>
      <c r="G140" s="47"/>
      <c r="H140" s="47"/>
      <c r="I140" s="47"/>
      <c r="J140" s="47"/>
    </row>
    <row r="141" spans="1:10" hidden="1" x14ac:dyDescent="0.25">
      <c r="A141" s="55"/>
      <c r="B141" s="21" t="s">
        <v>28</v>
      </c>
      <c r="C141" s="47"/>
      <c r="D141" s="47"/>
      <c r="E141" s="47"/>
      <c r="F141" s="47"/>
      <c r="G141" s="47"/>
      <c r="H141" s="47"/>
      <c r="I141" s="47"/>
      <c r="J141" s="47"/>
    </row>
    <row r="142" spans="1:10" hidden="1" x14ac:dyDescent="0.25">
      <c r="A142" s="55"/>
      <c r="B142" s="21" t="s">
        <v>29</v>
      </c>
      <c r="C142" s="47"/>
      <c r="D142" s="47"/>
      <c r="E142" s="47"/>
      <c r="F142" s="47"/>
      <c r="G142" s="47"/>
      <c r="H142" s="47"/>
      <c r="I142" s="47"/>
      <c r="J142" s="47"/>
    </row>
    <row r="143" spans="1:10" hidden="1" x14ac:dyDescent="0.25">
      <c r="A143" s="55"/>
      <c r="B143" s="21" t="s">
        <v>30</v>
      </c>
      <c r="C143" s="47"/>
      <c r="D143" s="47"/>
      <c r="E143" s="47"/>
      <c r="F143" s="47"/>
      <c r="G143" s="47"/>
      <c r="H143" s="47"/>
      <c r="I143" s="47"/>
      <c r="J143" s="47"/>
    </row>
    <row r="144" spans="1:10" hidden="1" x14ac:dyDescent="0.25">
      <c r="A144" s="55"/>
      <c r="B144" s="21" t="s">
        <v>31</v>
      </c>
      <c r="C144" s="47"/>
      <c r="D144" s="47"/>
      <c r="E144" s="47"/>
      <c r="F144" s="47"/>
      <c r="G144" s="47"/>
      <c r="H144" s="47"/>
      <c r="I144" s="47"/>
      <c r="J144" s="47"/>
    </row>
    <row r="145" spans="1:10" hidden="1" x14ac:dyDescent="0.25">
      <c r="A145" s="55"/>
      <c r="B145" s="21" t="s">
        <v>32</v>
      </c>
      <c r="C145" s="47"/>
      <c r="D145" s="47"/>
      <c r="E145" s="47"/>
      <c r="F145" s="47"/>
      <c r="G145" s="47"/>
      <c r="H145" s="47"/>
      <c r="I145" s="47"/>
      <c r="J145" s="47"/>
    </row>
    <row r="146" spans="1:10" hidden="1" x14ac:dyDescent="0.25">
      <c r="A146" s="55"/>
      <c r="B146" s="21" t="s">
        <v>34</v>
      </c>
      <c r="C146" s="47"/>
      <c r="D146" s="47"/>
      <c r="E146" s="47"/>
      <c r="F146" s="47"/>
      <c r="G146" s="47"/>
      <c r="H146" s="47"/>
      <c r="I146" s="47"/>
      <c r="J146" s="47"/>
    </row>
    <row r="147" spans="1:10" hidden="1" x14ac:dyDescent="0.25">
      <c r="A147" s="55"/>
      <c r="B147" s="21" t="s">
        <v>35</v>
      </c>
      <c r="C147" s="47"/>
      <c r="D147" s="47"/>
      <c r="E147" s="47"/>
      <c r="F147" s="47"/>
      <c r="G147" s="47"/>
      <c r="H147" s="47"/>
      <c r="I147" s="47"/>
      <c r="J147" s="47"/>
    </row>
    <row r="148" spans="1:10" hidden="1" x14ac:dyDescent="0.25">
      <c r="A148" s="55"/>
      <c r="B148" s="21" t="s">
        <v>36</v>
      </c>
      <c r="C148" s="47"/>
      <c r="D148" s="47"/>
      <c r="E148" s="47"/>
      <c r="F148" s="47"/>
      <c r="G148" s="47"/>
      <c r="H148" s="47"/>
      <c r="I148" s="47"/>
      <c r="J148" s="47"/>
    </row>
    <row r="149" spans="1:10" hidden="1" x14ac:dyDescent="0.25">
      <c r="A149" s="55"/>
      <c r="B149" s="21" t="s">
        <v>37</v>
      </c>
      <c r="C149" s="47"/>
      <c r="D149" s="47"/>
      <c r="E149" s="47"/>
      <c r="F149" s="47"/>
      <c r="G149" s="47"/>
      <c r="H149" s="47"/>
      <c r="I149" s="47"/>
      <c r="J149" s="47"/>
    </row>
    <row r="150" spans="1:10" hidden="1" x14ac:dyDescent="0.25">
      <c r="A150" s="55"/>
      <c r="B150" s="21" t="s">
        <v>38</v>
      </c>
      <c r="C150" s="47"/>
      <c r="D150" s="47"/>
      <c r="E150" s="47"/>
      <c r="F150" s="47"/>
      <c r="G150" s="47"/>
      <c r="H150" s="47"/>
      <c r="I150" s="47"/>
      <c r="J150" s="47"/>
    </row>
    <row r="151" spans="1:10" hidden="1" x14ac:dyDescent="0.25">
      <c r="A151" s="55"/>
      <c r="B151" s="21" t="s">
        <v>39</v>
      </c>
      <c r="C151" s="47"/>
      <c r="D151" s="47"/>
      <c r="E151" s="47"/>
      <c r="F151" s="47"/>
      <c r="G151" s="47"/>
      <c r="H151" s="47"/>
      <c r="I151" s="47"/>
      <c r="J151" s="47"/>
    </row>
    <row r="152" spans="1:10" ht="16.5" hidden="1" thickBot="1" x14ac:dyDescent="0.35">
      <c r="A152" s="55"/>
      <c r="B152" s="27" t="s">
        <v>40</v>
      </c>
      <c r="C152" s="56">
        <f t="shared" ref="C152:J152" si="8">SUM(C138:C151)</f>
        <v>0</v>
      </c>
      <c r="D152" s="56">
        <f t="shared" si="8"/>
        <v>0</v>
      </c>
      <c r="E152" s="56">
        <f t="shared" si="8"/>
        <v>0</v>
      </c>
      <c r="F152" s="56">
        <f t="shared" si="8"/>
        <v>0</v>
      </c>
      <c r="G152" s="56">
        <f t="shared" si="8"/>
        <v>0</v>
      </c>
      <c r="H152" s="56">
        <f t="shared" si="8"/>
        <v>0</v>
      </c>
      <c r="I152" s="56">
        <f t="shared" si="8"/>
        <v>0</v>
      </c>
      <c r="J152" s="56">
        <f t="shared" si="8"/>
        <v>0</v>
      </c>
    </row>
    <row r="153" spans="1:10" hidden="1" x14ac:dyDescent="0.25">
      <c r="D153" s="53"/>
      <c r="J153" s="76"/>
    </row>
    <row r="154" spans="1:10" hidden="1" x14ac:dyDescent="0.25">
      <c r="J154" s="4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32" t="s">
        <v>172</v>
      </c>
      <c r="D177" s="232"/>
      <c r="E177" s="232"/>
      <c r="F177" s="232"/>
    </row>
    <row r="178" spans="3:7" ht="15.75" thickBot="1" x14ac:dyDescent="0.3">
      <c r="C178" s="252" t="s">
        <v>188</v>
      </c>
      <c r="D178" s="252"/>
      <c r="E178" s="252"/>
      <c r="F178" s="252"/>
    </row>
    <row r="179" spans="3:7" ht="16.5" thickBot="1" x14ac:dyDescent="0.35">
      <c r="C179" s="77" t="s">
        <v>5</v>
      </c>
      <c r="D179" s="78" t="s">
        <v>6</v>
      </c>
      <c r="E179" s="253" t="s">
        <v>57</v>
      </c>
      <c r="F179" s="254"/>
    </row>
    <row r="180" spans="3:7" ht="15.75" x14ac:dyDescent="0.3">
      <c r="C180" s="79"/>
      <c r="D180" s="80"/>
      <c r="E180" s="81" t="s">
        <v>12</v>
      </c>
      <c r="F180" s="81" t="s">
        <v>84</v>
      </c>
    </row>
    <row r="181" spans="3:7" ht="15.75" x14ac:dyDescent="0.3">
      <c r="C181" s="12"/>
      <c r="D181" s="9" t="s">
        <v>14</v>
      </c>
      <c r="E181" s="13">
        <f>+'FEBRERO CTE-5'!C168</f>
        <v>4829622.67</v>
      </c>
      <c r="F181" s="19">
        <f>+'FEBRERO CTE-5'!D168</f>
        <v>4763952.5999999996</v>
      </c>
      <c r="G181" s="49"/>
    </row>
    <row r="182" spans="3:7" ht="15.75" x14ac:dyDescent="0.3">
      <c r="C182" s="51"/>
      <c r="D182" s="9"/>
      <c r="E182" s="51"/>
      <c r="F182" s="17"/>
      <c r="G182" s="49"/>
    </row>
    <row r="183" spans="3:7" ht="15.75" x14ac:dyDescent="0.3">
      <c r="C183" s="51"/>
      <c r="D183" s="9" t="s">
        <v>15</v>
      </c>
      <c r="E183" s="13"/>
      <c r="F183" s="19"/>
    </row>
    <row r="184" spans="3:7" x14ac:dyDescent="0.25">
      <c r="C184" s="20">
        <v>111</v>
      </c>
      <c r="D184" s="21" t="s">
        <v>16</v>
      </c>
      <c r="E184" s="47">
        <f>+'FEBRERO CTE-5'!C171</f>
        <v>77315.63</v>
      </c>
      <c r="F184" s="22">
        <v>70182.48</v>
      </c>
      <c r="G184" s="49"/>
    </row>
    <row r="185" spans="3:7" x14ac:dyDescent="0.25">
      <c r="C185" s="20">
        <v>113</v>
      </c>
      <c r="D185" s="21" t="s">
        <v>17</v>
      </c>
      <c r="E185" s="47">
        <f>+'FEBRERO CTE-5'!C172</f>
        <v>21129.16</v>
      </c>
      <c r="F185" s="22">
        <v>11227.09</v>
      </c>
      <c r="G185" s="49"/>
    </row>
    <row r="186" spans="3:7" x14ac:dyDescent="0.25">
      <c r="C186" s="20">
        <v>122</v>
      </c>
      <c r="D186" s="21" t="s">
        <v>18</v>
      </c>
      <c r="E186" s="47">
        <f>+'FEBRERO CTE-5'!C173</f>
        <v>0</v>
      </c>
      <c r="F186" s="22">
        <v>0</v>
      </c>
      <c r="G186" s="49"/>
    </row>
    <row r="187" spans="3:7" x14ac:dyDescent="0.25">
      <c r="C187" s="20">
        <v>163</v>
      </c>
      <c r="D187" s="21" t="s">
        <v>19</v>
      </c>
      <c r="E187" s="47">
        <f>+'FEBRERO CTE-5'!C174</f>
        <v>0</v>
      </c>
      <c r="F187" s="22">
        <v>15700</v>
      </c>
      <c r="G187" s="49"/>
    </row>
    <row r="188" spans="3:7" ht="27" x14ac:dyDescent="0.25">
      <c r="C188" s="20">
        <v>168</v>
      </c>
      <c r="D188" s="198" t="s">
        <v>164</v>
      </c>
      <c r="E188" s="47">
        <f>+'FEBRERO CTE-5'!C175</f>
        <v>0</v>
      </c>
      <c r="F188" s="22">
        <v>0</v>
      </c>
      <c r="G188" s="49"/>
    </row>
    <row r="189" spans="3:7" x14ac:dyDescent="0.25">
      <c r="C189" s="20">
        <v>169</v>
      </c>
      <c r="D189" s="21" t="s">
        <v>165</v>
      </c>
      <c r="E189" s="47">
        <f>+'FEBRERO CTE-5'!C176</f>
        <v>7053.34</v>
      </c>
      <c r="F189" s="22">
        <v>0</v>
      </c>
      <c r="G189" s="49"/>
    </row>
    <row r="190" spans="3:7" x14ac:dyDescent="0.25">
      <c r="C190" s="20">
        <v>171</v>
      </c>
      <c r="D190" s="21" t="s">
        <v>166</v>
      </c>
      <c r="E190" s="47">
        <f>+'FEBRERO CTE-5'!C177</f>
        <v>7276.66</v>
      </c>
      <c r="F190" s="22">
        <v>0</v>
      </c>
      <c r="G190" s="49"/>
    </row>
    <row r="191" spans="3:7" x14ac:dyDescent="0.25">
      <c r="C191" s="20">
        <v>174</v>
      </c>
      <c r="D191" s="21" t="s">
        <v>20</v>
      </c>
      <c r="E191" s="47">
        <f>+'FEBRERO CTE-5'!C178</f>
        <v>14712.66</v>
      </c>
      <c r="F191" s="22">
        <v>12720</v>
      </c>
      <c r="G191" s="49"/>
    </row>
    <row r="192" spans="3:7" x14ac:dyDescent="0.25">
      <c r="C192" s="20">
        <v>182</v>
      </c>
      <c r="D192" s="21" t="s">
        <v>21</v>
      </c>
      <c r="E192" s="47">
        <f>+'FEBRERO CTE-5'!C179</f>
        <v>635973.66</v>
      </c>
      <c r="F192" s="22">
        <v>325651</v>
      </c>
      <c r="G192" s="49"/>
    </row>
    <row r="193" spans="3:8" x14ac:dyDescent="0.25">
      <c r="C193" s="20">
        <v>197</v>
      </c>
      <c r="D193" s="21" t="s">
        <v>22</v>
      </c>
      <c r="E193" s="47">
        <f>+'FEBRERO CTE-5'!C180</f>
        <v>84700</v>
      </c>
      <c r="F193" s="22">
        <v>84000</v>
      </c>
      <c r="G193" s="49"/>
    </row>
    <row r="194" spans="3:8" x14ac:dyDescent="0.25">
      <c r="C194" s="20">
        <v>199</v>
      </c>
      <c r="D194" s="21" t="s">
        <v>23</v>
      </c>
      <c r="E194" s="47">
        <f>+'FEBRERO CTE-5'!C181</f>
        <v>134120</v>
      </c>
      <c r="F194" s="22">
        <v>76125.8</v>
      </c>
      <c r="G194" s="49"/>
    </row>
    <row r="195" spans="3:8" ht="16.5" thickBot="1" x14ac:dyDescent="0.35">
      <c r="C195" s="20"/>
      <c r="D195" s="23" t="s">
        <v>24</v>
      </c>
      <c r="E195" s="56">
        <f>SUM(E184:E194)</f>
        <v>982281.1100000001</v>
      </c>
      <c r="F195" s="24">
        <f>SUM(F184:F194)</f>
        <v>595606.37</v>
      </c>
    </row>
    <row r="196" spans="3:8" ht="15.75" x14ac:dyDescent="0.3">
      <c r="C196" s="20"/>
      <c r="D196" s="25" t="s">
        <v>25</v>
      </c>
      <c r="E196" s="57"/>
      <c r="F196" s="26"/>
    </row>
    <row r="197" spans="3:8" x14ac:dyDescent="0.25">
      <c r="C197" s="20">
        <v>211</v>
      </c>
      <c r="D197" s="21" t="s">
        <v>26</v>
      </c>
      <c r="E197" s="47">
        <f>+'FEBRERO CTE-5'!C184</f>
        <v>116331.14</v>
      </c>
      <c r="F197" s="22">
        <v>60583.5</v>
      </c>
      <c r="G197" s="49"/>
      <c r="H197" s="50"/>
    </row>
    <row r="198" spans="3:8" x14ac:dyDescent="0.25">
      <c r="C198" s="20">
        <v>232</v>
      </c>
      <c r="D198" s="21" t="s">
        <v>27</v>
      </c>
      <c r="E198" s="47">
        <f>+'FEBRERO CTE-5'!C185</f>
        <v>25000</v>
      </c>
      <c r="F198" s="22">
        <v>0</v>
      </c>
      <c r="G198" s="49"/>
    </row>
    <row r="199" spans="3:8" x14ac:dyDescent="0.25">
      <c r="C199" s="20">
        <v>261</v>
      </c>
      <c r="D199" s="21" t="s">
        <v>28</v>
      </c>
      <c r="E199" s="47">
        <f>+'FEBRERO CTE-5'!C186</f>
        <v>165776.04</v>
      </c>
      <c r="F199" s="22">
        <v>60558.33</v>
      </c>
      <c r="G199" s="49"/>
    </row>
    <row r="200" spans="3:8" x14ac:dyDescent="0.25">
      <c r="C200" s="20">
        <v>262</v>
      </c>
      <c r="D200" s="21" t="s">
        <v>29</v>
      </c>
      <c r="E200" s="47">
        <f>+'FEBRERO CTE-5'!C187</f>
        <v>1333.34</v>
      </c>
      <c r="F200" s="22">
        <v>0</v>
      </c>
      <c r="G200" s="49"/>
    </row>
    <row r="201" spans="3:8" x14ac:dyDescent="0.25">
      <c r="C201" s="20">
        <v>266</v>
      </c>
      <c r="D201" s="21" t="s">
        <v>30</v>
      </c>
      <c r="E201" s="47">
        <f>+'FEBRERO CTE-5'!C188</f>
        <v>763878.64</v>
      </c>
      <c r="F201" s="22">
        <v>202538</v>
      </c>
      <c r="G201" s="49"/>
    </row>
    <row r="202" spans="3:8" x14ac:dyDescent="0.25">
      <c r="C202" s="20">
        <v>267</v>
      </c>
      <c r="D202" s="21" t="s">
        <v>31</v>
      </c>
      <c r="E202" s="47">
        <f>+'FEBRERO CTE-5'!C189</f>
        <v>1500</v>
      </c>
      <c r="F202" s="22">
        <v>0</v>
      </c>
      <c r="G202" s="49"/>
    </row>
    <row r="203" spans="3:8" x14ac:dyDescent="0.25">
      <c r="C203" s="20">
        <v>268</v>
      </c>
      <c r="D203" s="21" t="s">
        <v>32</v>
      </c>
      <c r="E203" s="47">
        <f>+'FEBRERO CTE-5'!C190</f>
        <v>23622.58</v>
      </c>
      <c r="F203" s="22">
        <v>0</v>
      </c>
      <c r="G203" s="49"/>
    </row>
    <row r="204" spans="3:8" x14ac:dyDescent="0.25">
      <c r="C204" s="20">
        <v>269</v>
      </c>
      <c r="D204" s="21" t="s">
        <v>33</v>
      </c>
      <c r="E204" s="47">
        <f>+'FEBRERO CTE-5'!C191</f>
        <v>1666.66</v>
      </c>
      <c r="F204" s="22">
        <v>0</v>
      </c>
      <c r="G204" s="49"/>
    </row>
    <row r="205" spans="3:8" x14ac:dyDescent="0.25">
      <c r="C205" s="20">
        <v>289</v>
      </c>
      <c r="D205" s="21" t="s">
        <v>34</v>
      </c>
      <c r="E205" s="47">
        <f>+'FEBRERO CTE-5'!C192</f>
        <v>1149.76</v>
      </c>
      <c r="F205" s="22">
        <v>0</v>
      </c>
      <c r="G205" s="49"/>
    </row>
    <row r="206" spans="3:8" x14ac:dyDescent="0.25">
      <c r="C206" s="20">
        <v>292</v>
      </c>
      <c r="D206" s="21" t="s">
        <v>35</v>
      </c>
      <c r="E206" s="47">
        <f>+'FEBRERO CTE-5'!C193</f>
        <v>14029.86</v>
      </c>
      <c r="F206" s="22">
        <v>0</v>
      </c>
      <c r="G206" s="49"/>
    </row>
    <row r="207" spans="3:8" x14ac:dyDescent="0.25">
      <c r="C207" s="20">
        <v>295</v>
      </c>
      <c r="D207" s="21" t="s">
        <v>36</v>
      </c>
      <c r="E207" s="47">
        <f>+'FEBRERO CTE-5'!C194</f>
        <v>3097080.12</v>
      </c>
      <c r="F207" s="22">
        <v>100670</v>
      </c>
      <c r="G207" s="49"/>
    </row>
    <row r="208" spans="3:8" x14ac:dyDescent="0.25">
      <c r="C208" s="20">
        <v>297</v>
      </c>
      <c r="D208" s="21" t="s">
        <v>37</v>
      </c>
      <c r="E208" s="47">
        <f>+'FEBRERO CTE-5'!C195</f>
        <v>3182.14</v>
      </c>
      <c r="F208" s="22">
        <v>0</v>
      </c>
      <c r="G208" s="49"/>
    </row>
    <row r="209" spans="2:8" x14ac:dyDescent="0.25">
      <c r="C209" s="20">
        <v>298</v>
      </c>
      <c r="D209" s="21" t="s">
        <v>38</v>
      </c>
      <c r="E209" s="47">
        <f>+'FEBRERO CTE-5'!C196</f>
        <v>67516.3</v>
      </c>
      <c r="F209" s="22">
        <v>29250</v>
      </c>
      <c r="G209" s="49"/>
      <c r="H209" s="49"/>
    </row>
    <row r="210" spans="2:8" x14ac:dyDescent="0.25">
      <c r="C210" s="20">
        <v>299</v>
      </c>
      <c r="D210" s="21" t="s">
        <v>39</v>
      </c>
      <c r="E210" s="47">
        <f>+'FEBRERO CTE-5'!C197</f>
        <v>38083.660000000003</v>
      </c>
      <c r="F210" s="22">
        <v>0</v>
      </c>
      <c r="G210" s="49"/>
    </row>
    <row r="211" spans="2:8" ht="16.5" thickBot="1" x14ac:dyDescent="0.35">
      <c r="C211" s="55"/>
      <c r="D211" s="27" t="s">
        <v>40</v>
      </c>
      <c r="E211" s="56">
        <f>SUM(E197:E210)</f>
        <v>4320150.24</v>
      </c>
      <c r="F211" s="24">
        <f>SUM(F197:F210)</f>
        <v>453599.83</v>
      </c>
    </row>
    <row r="212" spans="2:8" ht="15.75" x14ac:dyDescent="0.3">
      <c r="C212" s="60"/>
      <c r="D212" s="82" t="s">
        <v>58</v>
      </c>
      <c r="E212" s="83">
        <f>+E211+E195</f>
        <v>5302431.3500000006</v>
      </c>
      <c r="F212" s="84">
        <f>+F211+F195</f>
        <v>1049206.2</v>
      </c>
      <c r="G212" s="49"/>
    </row>
    <row r="213" spans="2:8" ht="16.5" hidden="1" thickBot="1" x14ac:dyDescent="0.35">
      <c r="C213" s="60"/>
      <c r="D213" s="85" t="s">
        <v>41</v>
      </c>
      <c r="E213" s="86"/>
      <c r="F213" s="87"/>
    </row>
    <row r="214" spans="2:8" hidden="1" x14ac:dyDescent="0.25">
      <c r="C214" s="60"/>
      <c r="D214" s="31" t="s">
        <v>49</v>
      </c>
      <c r="E214" s="47" t="e">
        <f>+#REF!</f>
        <v>#REF!</v>
      </c>
      <c r="F214" s="88"/>
    </row>
    <row r="215" spans="2:8" hidden="1" x14ac:dyDescent="0.25">
      <c r="C215" s="60"/>
      <c r="D215" s="31" t="s">
        <v>42</v>
      </c>
      <c r="E215" s="47" t="e">
        <f>+#REF!</f>
        <v>#REF!</v>
      </c>
      <c r="F215" s="88"/>
      <c r="G215" s="49"/>
    </row>
    <row r="216" spans="2:8" hidden="1" x14ac:dyDescent="0.25">
      <c r="C216" s="60"/>
      <c r="D216" s="31" t="s">
        <v>50</v>
      </c>
      <c r="E216" s="47" t="e">
        <f>+#REF!</f>
        <v>#REF!</v>
      </c>
      <c r="F216" s="88"/>
      <c r="G216" s="49"/>
    </row>
    <row r="217" spans="2:8" hidden="1" x14ac:dyDescent="0.25">
      <c r="C217" s="60"/>
      <c r="D217" s="31" t="s">
        <v>43</v>
      </c>
      <c r="E217" s="47" t="e">
        <f>+#REF!</f>
        <v>#REF!</v>
      </c>
      <c r="F217" s="88"/>
      <c r="G217" s="89"/>
    </row>
    <row r="218" spans="2:8" ht="15.75" hidden="1" x14ac:dyDescent="0.3">
      <c r="C218" s="60"/>
      <c r="D218" s="32" t="s">
        <v>44</v>
      </c>
      <c r="E218" s="13"/>
      <c r="F218" s="19">
        <f>SUM(F214:F217)</f>
        <v>0</v>
      </c>
    </row>
    <row r="219" spans="2:8" ht="15.75" x14ac:dyDescent="0.3">
      <c r="C219" s="60"/>
      <c r="D219" s="82" t="s">
        <v>60</v>
      </c>
      <c r="E219" s="13">
        <f>+E218+E212+E181</f>
        <v>10132054.02</v>
      </c>
      <c r="F219" s="19">
        <f>+F212+F181+F218</f>
        <v>5813158.7999999998</v>
      </c>
      <c r="G219" s="49"/>
    </row>
    <row r="220" spans="2:8" ht="15.75" x14ac:dyDescent="0.3">
      <c r="B220" s="48"/>
      <c r="C220" s="49"/>
      <c r="D220" s="3"/>
      <c r="F220" s="90"/>
      <c r="G220" s="48"/>
    </row>
    <row r="221" spans="2:8" ht="15.75" x14ac:dyDescent="0.3">
      <c r="B221" s="48"/>
      <c r="C221" s="49"/>
      <c r="D221" s="3"/>
      <c r="F221" s="91"/>
    </row>
    <row r="239" spans="2:10" x14ac:dyDescent="0.25">
      <c r="B239" s="67" t="s">
        <v>61</v>
      </c>
      <c r="D239" s="14" t="s">
        <v>89</v>
      </c>
      <c r="E239" s="14"/>
      <c r="F239" s="14"/>
      <c r="G239" s="48" t="s">
        <v>85</v>
      </c>
      <c r="H239" t="s">
        <v>90</v>
      </c>
    </row>
    <row r="240" spans="2:10" x14ac:dyDescent="0.25">
      <c r="D240" s="246" t="s">
        <v>91</v>
      </c>
      <c r="E240" s="246"/>
      <c r="F240" s="246"/>
      <c r="G240" s="48"/>
      <c r="H240" s="48" t="s">
        <v>68</v>
      </c>
      <c r="J240" s="48"/>
    </row>
    <row r="241" spans="2:10" x14ac:dyDescent="0.25">
      <c r="D241" s="246" t="s">
        <v>92</v>
      </c>
      <c r="E241" s="246"/>
      <c r="F241" s="246"/>
      <c r="G241" s="48"/>
      <c r="H241" s="48" t="s">
        <v>174</v>
      </c>
      <c r="J241" s="48"/>
    </row>
    <row r="242" spans="2:10" ht="9" customHeight="1" x14ac:dyDescent="0.25">
      <c r="D242" s="68"/>
      <c r="E242" s="68"/>
      <c r="H242" s="48"/>
      <c r="I242" s="48"/>
      <c r="J242" s="48"/>
    </row>
    <row r="243" spans="2:10" x14ac:dyDescent="0.25">
      <c r="B243" s="67" t="s">
        <v>66</v>
      </c>
      <c r="D243" s="48" t="s">
        <v>187</v>
      </c>
      <c r="H243" s="69"/>
      <c r="I243" s="69"/>
      <c r="J243" s="69"/>
    </row>
    <row r="245" spans="2:10" x14ac:dyDescent="0.25">
      <c r="D245" s="48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206" workbookViewId="0">
      <selection activeCell="C161" sqref="C16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29" t="s">
        <v>88</v>
      </c>
      <c r="J8" s="230"/>
    </row>
    <row r="9" spans="1:10" ht="5.25" customHeight="1" x14ac:dyDescent="0.25"/>
    <row r="10" spans="1:10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</row>
    <row r="11" spans="1:10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</row>
    <row r="12" spans="1:10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</row>
    <row r="13" spans="1:10" ht="4.5" customHeight="1" x14ac:dyDescent="0.25">
      <c r="A13" s="207"/>
      <c r="B13" s="207"/>
      <c r="C13" s="207"/>
      <c r="D13" s="207"/>
      <c r="E13" s="207"/>
      <c r="F13" s="207"/>
      <c r="G13" s="207"/>
      <c r="H13" s="207"/>
      <c r="I13" s="207"/>
      <c r="J13" s="207"/>
    </row>
    <row r="14" spans="1:10" ht="16.5" hidden="1" thickBot="1" x14ac:dyDescent="0.3">
      <c r="A14" s="234" t="s">
        <v>69</v>
      </c>
      <c r="B14" s="234"/>
      <c r="C14" s="234"/>
      <c r="D14" s="234"/>
      <c r="E14" s="234"/>
      <c r="F14" s="234"/>
      <c r="G14" s="234"/>
      <c r="H14" s="234"/>
      <c r="I14" s="234"/>
      <c r="J14" s="234"/>
    </row>
    <row r="15" spans="1:10" ht="30.75" hidden="1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</row>
    <row r="16" spans="1:10" ht="15.75" hidden="1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</row>
    <row r="17" spans="1:10" ht="15.75" hidden="1" x14ac:dyDescent="0.3">
      <c r="A17" s="12"/>
      <c r="B17" s="9" t="s">
        <v>14</v>
      </c>
      <c r="C17" s="13">
        <v>1764858.42</v>
      </c>
      <c r="D17" s="13">
        <v>1492317.42</v>
      </c>
      <c r="E17" s="13">
        <v>1764858.42</v>
      </c>
      <c r="F17" s="13">
        <v>1792563.63</v>
      </c>
      <c r="G17" s="13">
        <v>1764858.42</v>
      </c>
      <c r="H17" s="13">
        <v>1578007.92</v>
      </c>
      <c r="I17" s="13">
        <v>1764858.42</v>
      </c>
      <c r="J17" s="13">
        <v>1803793.55</v>
      </c>
    </row>
    <row r="18" spans="1:10" ht="15.75" hidden="1" x14ac:dyDescent="0.3">
      <c r="A18" s="51"/>
      <c r="B18" s="9"/>
      <c r="C18" s="52"/>
      <c r="D18" s="51"/>
      <c r="E18" s="70"/>
      <c r="F18" s="70"/>
      <c r="G18" s="51"/>
      <c r="H18" s="70"/>
      <c r="I18" s="51"/>
      <c r="J18" s="70"/>
    </row>
    <row r="19" spans="1:10" ht="15.75" hidden="1" x14ac:dyDescent="0.3">
      <c r="A19" s="51"/>
      <c r="B19" s="9" t="s">
        <v>15</v>
      </c>
      <c r="C19" s="13">
        <f t="shared" ref="C19:J19" si="0">+C27+C43</f>
        <v>2818474.9200000004</v>
      </c>
      <c r="D19" s="13">
        <f t="shared" si="0"/>
        <v>0</v>
      </c>
      <c r="E19" s="13">
        <f t="shared" si="0"/>
        <v>2818474.9200000004</v>
      </c>
      <c r="F19" s="13">
        <f t="shared" si="0"/>
        <v>67111.01999999999</v>
      </c>
      <c r="G19" s="13">
        <f t="shared" si="0"/>
        <v>2818474.9200000004</v>
      </c>
      <c r="H19" s="13">
        <f t="shared" si="0"/>
        <v>58543.64</v>
      </c>
      <c r="I19" s="13">
        <f t="shared" si="0"/>
        <v>2818474.9200000004</v>
      </c>
      <c r="J19" s="13">
        <f t="shared" si="0"/>
        <v>3743927.3</v>
      </c>
    </row>
    <row r="20" spans="1:10" hidden="1" x14ac:dyDescent="0.25">
      <c r="A20" s="55"/>
      <c r="B20" s="21" t="s">
        <v>16</v>
      </c>
      <c r="C20" s="47">
        <v>62500</v>
      </c>
      <c r="D20" s="47"/>
      <c r="E20" s="47">
        <v>62500</v>
      </c>
      <c r="F20" s="47">
        <v>56112.02</v>
      </c>
      <c r="G20" s="47">
        <v>62500</v>
      </c>
      <c r="H20" s="47"/>
      <c r="I20" s="47">
        <v>62500</v>
      </c>
      <c r="J20" s="47">
        <v>68083.009999999995</v>
      </c>
    </row>
    <row r="21" spans="1:10" hidden="1" x14ac:dyDescent="0.25">
      <c r="A21" s="55"/>
      <c r="B21" s="21" t="s">
        <v>17</v>
      </c>
      <c r="C21" s="47">
        <v>7500</v>
      </c>
      <c r="D21" s="47"/>
      <c r="E21" s="47">
        <v>7500</v>
      </c>
      <c r="F21" s="47">
        <v>10999</v>
      </c>
      <c r="G21" s="47">
        <v>7500</v>
      </c>
      <c r="H21" s="47">
        <v>11011</v>
      </c>
      <c r="I21" s="47">
        <v>7500</v>
      </c>
      <c r="J21" s="47">
        <v>10992</v>
      </c>
    </row>
    <row r="22" spans="1:10" hidden="1" x14ac:dyDescent="0.25">
      <c r="A22" s="55"/>
      <c r="B22" s="21" t="s">
        <v>18</v>
      </c>
      <c r="C22" s="47">
        <v>8133.97</v>
      </c>
      <c r="D22" s="47"/>
      <c r="E22" s="47">
        <v>8133.97</v>
      </c>
      <c r="F22" s="47"/>
      <c r="G22" s="47">
        <v>8133.97</v>
      </c>
      <c r="H22" s="47"/>
      <c r="I22" s="47">
        <v>8133.97</v>
      </c>
      <c r="J22" s="47">
        <v>4358</v>
      </c>
    </row>
    <row r="23" spans="1:10" hidden="1" x14ac:dyDescent="0.25">
      <c r="A23" s="55"/>
      <c r="B23" s="21" t="s">
        <v>19</v>
      </c>
      <c r="C23" s="47">
        <v>33333.33</v>
      </c>
      <c r="D23" s="47"/>
      <c r="E23" s="47">
        <v>33333.33</v>
      </c>
      <c r="F23" s="47"/>
      <c r="G23" s="47">
        <v>33333.33</v>
      </c>
      <c r="H23" s="47"/>
      <c r="I23" s="47">
        <v>33333.33</v>
      </c>
      <c r="J23" s="47">
        <v>45020</v>
      </c>
    </row>
    <row r="24" spans="1:10" hidden="1" x14ac:dyDescent="0.25">
      <c r="A24" s="55"/>
      <c r="B24" s="21" t="s">
        <v>21</v>
      </c>
      <c r="C24" s="47">
        <v>165141.75</v>
      </c>
      <c r="D24" s="47"/>
      <c r="E24" s="47">
        <v>165141.75</v>
      </c>
      <c r="F24" s="47"/>
      <c r="G24" s="47">
        <v>165141.75</v>
      </c>
      <c r="H24" s="47">
        <v>1000</v>
      </c>
      <c r="I24" s="47">
        <v>165141.75</v>
      </c>
      <c r="J24" s="47">
        <v>26842.86</v>
      </c>
    </row>
    <row r="25" spans="1:10" hidden="1" x14ac:dyDescent="0.25">
      <c r="A25" s="55"/>
      <c r="B25" s="21" t="s">
        <v>22</v>
      </c>
      <c r="C25" s="47">
        <v>40000</v>
      </c>
      <c r="D25" s="47"/>
      <c r="E25" s="47">
        <v>40000</v>
      </c>
      <c r="F25" s="47"/>
      <c r="G25" s="47">
        <v>40000</v>
      </c>
      <c r="H25" s="47"/>
      <c r="I25" s="47">
        <v>40000</v>
      </c>
      <c r="J25" s="47">
        <v>76240</v>
      </c>
    </row>
    <row r="26" spans="1:10" hidden="1" x14ac:dyDescent="0.25">
      <c r="A26" s="55"/>
      <c r="B26" s="21" t="s">
        <v>23</v>
      </c>
      <c r="C26" s="47">
        <v>26305.03</v>
      </c>
      <c r="D26" s="47"/>
      <c r="E26" s="47">
        <v>26305.03</v>
      </c>
      <c r="F26" s="47"/>
      <c r="G26" s="47">
        <v>26305.03</v>
      </c>
      <c r="H26" s="47">
        <v>46532.639999999999</v>
      </c>
      <c r="I26" s="47">
        <v>26305.03</v>
      </c>
      <c r="J26" s="47">
        <v>55063.68</v>
      </c>
    </row>
    <row r="27" spans="1:10" ht="16.5" hidden="1" thickBot="1" x14ac:dyDescent="0.35">
      <c r="A27" s="55"/>
      <c r="B27" s="23" t="s">
        <v>24</v>
      </c>
      <c r="C27" s="56">
        <f t="shared" ref="C27:J27" si="1">SUM(C20:C26)</f>
        <v>342914.07999999996</v>
      </c>
      <c r="D27" s="56">
        <f t="shared" si="1"/>
        <v>0</v>
      </c>
      <c r="E27" s="56">
        <f t="shared" si="1"/>
        <v>342914.07999999996</v>
      </c>
      <c r="F27" s="56">
        <f t="shared" si="1"/>
        <v>67111.01999999999</v>
      </c>
      <c r="G27" s="56">
        <f t="shared" si="1"/>
        <v>342914.07999999996</v>
      </c>
      <c r="H27" s="56">
        <f t="shared" si="1"/>
        <v>58543.64</v>
      </c>
      <c r="I27" s="56">
        <f t="shared" si="1"/>
        <v>342914.07999999996</v>
      </c>
      <c r="J27" s="56">
        <f t="shared" si="1"/>
        <v>286599.55</v>
      </c>
    </row>
    <row r="28" spans="1:10" ht="15.75" hidden="1" x14ac:dyDescent="0.3">
      <c r="A28" s="55"/>
      <c r="B28" s="25" t="s">
        <v>25</v>
      </c>
      <c r="C28" s="57"/>
      <c r="D28" s="57"/>
      <c r="E28" s="57"/>
      <c r="F28" s="57"/>
      <c r="G28" s="57"/>
      <c r="H28" s="57"/>
      <c r="I28" s="57"/>
      <c r="J28" s="57"/>
    </row>
    <row r="29" spans="1:10" hidden="1" x14ac:dyDescent="0.25">
      <c r="A29" s="55"/>
      <c r="B29" s="21" t="s">
        <v>26</v>
      </c>
      <c r="C29" s="47">
        <v>60936.45</v>
      </c>
      <c r="D29" s="47"/>
      <c r="E29" s="47">
        <v>60936.45</v>
      </c>
      <c r="F29" s="47"/>
      <c r="G29" s="47">
        <v>60936.45</v>
      </c>
      <c r="H29" s="47"/>
      <c r="I29" s="47">
        <v>60936.45</v>
      </c>
      <c r="J29" s="47">
        <v>202940.25</v>
      </c>
    </row>
    <row r="30" spans="1:10" hidden="1" x14ac:dyDescent="0.25">
      <c r="A30" s="55"/>
      <c r="B30" s="21" t="s">
        <v>27</v>
      </c>
      <c r="C30" s="47">
        <v>600</v>
      </c>
      <c r="D30" s="47"/>
      <c r="E30" s="47">
        <v>600</v>
      </c>
      <c r="F30" s="47"/>
      <c r="G30" s="47">
        <v>600</v>
      </c>
      <c r="H30" s="47"/>
      <c r="I30" s="47">
        <v>600</v>
      </c>
      <c r="J30" s="47"/>
    </row>
    <row r="31" spans="1:10" hidden="1" x14ac:dyDescent="0.25">
      <c r="A31" s="55"/>
      <c r="B31" s="21" t="s">
        <v>56</v>
      </c>
      <c r="C31" s="47">
        <v>945.42</v>
      </c>
      <c r="D31" s="47"/>
      <c r="E31" s="47">
        <v>945.42</v>
      </c>
      <c r="F31" s="47"/>
      <c r="G31" s="47">
        <v>945.42</v>
      </c>
      <c r="H31" s="47"/>
      <c r="I31" s="47">
        <v>945.42</v>
      </c>
      <c r="J31" s="47"/>
    </row>
    <row r="32" spans="1:10" hidden="1" x14ac:dyDescent="0.25">
      <c r="A32" s="55"/>
      <c r="B32" s="21" t="s">
        <v>28</v>
      </c>
      <c r="C32" s="47">
        <v>169652.57</v>
      </c>
      <c r="D32" s="47"/>
      <c r="E32" s="47">
        <v>169652.57</v>
      </c>
      <c r="F32" s="47"/>
      <c r="G32" s="47">
        <v>169652.57</v>
      </c>
      <c r="H32" s="47"/>
      <c r="I32" s="47">
        <v>169652.57</v>
      </c>
      <c r="J32" s="47">
        <v>178282.05</v>
      </c>
    </row>
    <row r="33" spans="1:10" hidden="1" x14ac:dyDescent="0.25">
      <c r="A33" s="55"/>
      <c r="B33" s="21" t="s">
        <v>29</v>
      </c>
      <c r="C33" s="47">
        <v>912</v>
      </c>
      <c r="D33" s="47"/>
      <c r="E33" s="47">
        <v>912</v>
      </c>
      <c r="F33" s="47"/>
      <c r="G33" s="47">
        <v>912</v>
      </c>
      <c r="H33" s="47"/>
      <c r="I33" s="47">
        <v>912</v>
      </c>
      <c r="J33" s="47"/>
    </row>
    <row r="34" spans="1:10" hidden="1" x14ac:dyDescent="0.25">
      <c r="A34" s="55"/>
      <c r="B34" s="21" t="s">
        <v>30</v>
      </c>
      <c r="C34" s="47">
        <v>427229.65</v>
      </c>
      <c r="D34" s="47"/>
      <c r="E34" s="47">
        <v>427229.65</v>
      </c>
      <c r="F34" s="47"/>
      <c r="G34" s="47">
        <v>427229.65</v>
      </c>
      <c r="H34" s="47"/>
      <c r="I34" s="47">
        <v>427229.65</v>
      </c>
      <c r="J34" s="47">
        <v>1425199.8</v>
      </c>
    </row>
    <row r="35" spans="1:10" hidden="1" x14ac:dyDescent="0.25">
      <c r="A35" s="55"/>
      <c r="B35" s="21" t="s">
        <v>31</v>
      </c>
      <c r="C35" s="47">
        <v>100</v>
      </c>
      <c r="D35" s="47"/>
      <c r="E35" s="47">
        <v>100</v>
      </c>
      <c r="F35" s="47"/>
      <c r="G35" s="47">
        <v>100</v>
      </c>
      <c r="H35" s="47"/>
      <c r="I35" s="47">
        <v>100</v>
      </c>
      <c r="J35" s="47"/>
    </row>
    <row r="36" spans="1:10" hidden="1" x14ac:dyDescent="0.25">
      <c r="A36" s="55"/>
      <c r="B36" s="21" t="s">
        <v>32</v>
      </c>
      <c r="C36" s="47">
        <v>13579.7</v>
      </c>
      <c r="D36" s="47"/>
      <c r="E36" s="47">
        <v>13579.7</v>
      </c>
      <c r="F36" s="47"/>
      <c r="G36" s="47">
        <v>13579.7</v>
      </c>
      <c r="H36" s="47"/>
      <c r="I36" s="47">
        <v>13579.7</v>
      </c>
      <c r="J36" s="47">
        <v>75162.240000000005</v>
      </c>
    </row>
    <row r="37" spans="1:10" hidden="1" x14ac:dyDescent="0.25">
      <c r="A37" s="55"/>
      <c r="B37" s="21" t="s">
        <v>34</v>
      </c>
      <c r="C37" s="47">
        <v>310</v>
      </c>
      <c r="D37" s="47"/>
      <c r="E37" s="47">
        <v>310</v>
      </c>
      <c r="F37" s="47"/>
      <c r="G37" s="47">
        <v>310</v>
      </c>
      <c r="H37" s="47"/>
      <c r="I37" s="47">
        <v>310</v>
      </c>
      <c r="J37" s="47"/>
    </row>
    <row r="38" spans="1:10" hidden="1" x14ac:dyDescent="0.25">
      <c r="A38" s="55"/>
      <c r="B38" s="21" t="s">
        <v>35</v>
      </c>
      <c r="C38" s="47">
        <v>10809.43</v>
      </c>
      <c r="D38" s="47"/>
      <c r="E38" s="47">
        <v>10809.43</v>
      </c>
      <c r="F38" s="47"/>
      <c r="G38" s="47">
        <v>10809.43</v>
      </c>
      <c r="H38" s="47"/>
      <c r="I38" s="47">
        <v>10809.43</v>
      </c>
      <c r="J38" s="47">
        <v>14528.6</v>
      </c>
    </row>
    <row r="39" spans="1:10" hidden="1" x14ac:dyDescent="0.25">
      <c r="A39" s="55"/>
      <c r="B39" s="21" t="s">
        <v>36</v>
      </c>
      <c r="C39" s="47">
        <v>1780006.32</v>
      </c>
      <c r="D39" s="47"/>
      <c r="E39" s="47">
        <v>1780006.32</v>
      </c>
      <c r="F39" s="47"/>
      <c r="G39" s="47">
        <v>1780006.32</v>
      </c>
      <c r="H39" s="47"/>
      <c r="I39" s="47">
        <v>1780006.32</v>
      </c>
      <c r="J39" s="47">
        <v>1545914.81</v>
      </c>
    </row>
    <row r="40" spans="1:10" hidden="1" x14ac:dyDescent="0.25">
      <c r="A40" s="55"/>
      <c r="B40" s="21" t="s">
        <v>37</v>
      </c>
      <c r="C40" s="47">
        <v>2208.6999999999998</v>
      </c>
      <c r="D40" s="47"/>
      <c r="E40" s="47">
        <v>2208.6999999999998</v>
      </c>
      <c r="F40" s="47"/>
      <c r="G40" s="47">
        <v>2208.6999999999998</v>
      </c>
      <c r="H40" s="47"/>
      <c r="I40" s="47">
        <v>2208.6999999999998</v>
      </c>
      <c r="J40" s="47">
        <v>15300</v>
      </c>
    </row>
    <row r="41" spans="1:10" hidden="1" x14ac:dyDescent="0.25">
      <c r="A41" s="55"/>
      <c r="B41" s="21" t="s">
        <v>38</v>
      </c>
      <c r="C41" s="47">
        <v>8105.1</v>
      </c>
      <c r="D41" s="47"/>
      <c r="E41" s="47">
        <v>8105.1</v>
      </c>
      <c r="F41" s="47"/>
      <c r="G41" s="47">
        <v>8105.1</v>
      </c>
      <c r="H41" s="47"/>
      <c r="I41" s="47">
        <v>8105.1</v>
      </c>
      <c r="J41" s="47"/>
    </row>
    <row r="42" spans="1:10" hidden="1" x14ac:dyDescent="0.25">
      <c r="A42" s="55"/>
      <c r="B42" s="21" t="s">
        <v>39</v>
      </c>
      <c r="C42" s="47">
        <v>165.5</v>
      </c>
      <c r="D42" s="47"/>
      <c r="E42" s="47">
        <v>165.5</v>
      </c>
      <c r="F42" s="47"/>
      <c r="G42" s="47">
        <v>165.5</v>
      </c>
      <c r="H42" s="47"/>
      <c r="I42" s="47">
        <v>165.5</v>
      </c>
      <c r="J42" s="47"/>
    </row>
    <row r="43" spans="1:10" ht="16.5" hidden="1" thickBot="1" x14ac:dyDescent="0.35">
      <c r="A43" s="55"/>
      <c r="B43" s="27" t="s">
        <v>40</v>
      </c>
      <c r="C43" s="56">
        <f t="shared" ref="C43:J43" si="2">SUM(C29:C42)</f>
        <v>2475560.8400000003</v>
      </c>
      <c r="D43" s="56">
        <f t="shared" si="2"/>
        <v>0</v>
      </c>
      <c r="E43" s="56">
        <f t="shared" si="2"/>
        <v>2475560.8400000003</v>
      </c>
      <c r="F43" s="56">
        <f t="shared" si="2"/>
        <v>0</v>
      </c>
      <c r="G43" s="56">
        <f t="shared" si="2"/>
        <v>2475560.8400000003</v>
      </c>
      <c r="H43" s="56">
        <f t="shared" si="2"/>
        <v>0</v>
      </c>
      <c r="I43" s="56">
        <f t="shared" si="2"/>
        <v>2475560.8400000003</v>
      </c>
      <c r="J43" s="5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34" t="s">
        <v>70</v>
      </c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 ht="28.5" hidden="1" customHeight="1" x14ac:dyDescent="0.25">
      <c r="A47" s="146" t="s">
        <v>5</v>
      </c>
      <c r="B47" s="71" t="s">
        <v>71</v>
      </c>
      <c r="C47" s="248" t="s">
        <v>72</v>
      </c>
      <c r="D47" s="249"/>
      <c r="E47" s="248" t="s">
        <v>73</v>
      </c>
      <c r="F47" s="250"/>
      <c r="G47" s="209" t="s">
        <v>74</v>
      </c>
      <c r="H47" s="210"/>
      <c r="I47" s="210"/>
      <c r="J47" s="210"/>
    </row>
    <row r="48" spans="1:10" hidden="1" x14ac:dyDescent="0.25">
      <c r="A48" s="211"/>
      <c r="B48" s="74" t="s">
        <v>75</v>
      </c>
      <c r="C48" s="211" t="s">
        <v>76</v>
      </c>
      <c r="D48" s="211" t="s">
        <v>77</v>
      </c>
      <c r="E48" s="211" t="s">
        <v>76</v>
      </c>
      <c r="F48" s="211" t="s">
        <v>77</v>
      </c>
      <c r="G48" s="211" t="s">
        <v>76</v>
      </c>
      <c r="H48" s="211" t="s">
        <v>77</v>
      </c>
      <c r="I48" s="211"/>
      <c r="J48" s="211"/>
    </row>
    <row r="49" spans="1:10" hidden="1" x14ac:dyDescent="0.25">
      <c r="A49" s="60"/>
      <c r="B49" s="60"/>
      <c r="C49" s="60"/>
      <c r="D49" s="60"/>
      <c r="E49" s="60"/>
      <c r="F49" s="60"/>
      <c r="G49" s="60"/>
      <c r="H49" s="60"/>
      <c r="I49" s="60"/>
      <c r="J49" s="60"/>
    </row>
    <row r="50" spans="1:10" hidden="1" x14ac:dyDescent="0.25">
      <c r="A50" s="60"/>
      <c r="B50" s="60"/>
      <c r="C50" s="60"/>
      <c r="D50" s="60"/>
      <c r="E50" s="60"/>
      <c r="F50" s="60"/>
      <c r="G50" s="60"/>
      <c r="H50" s="60"/>
      <c r="I50" s="60"/>
      <c r="J50" s="60"/>
    </row>
    <row r="51" spans="1:10" hidden="1" x14ac:dyDescent="0.25">
      <c r="A51" s="60"/>
      <c r="B51" s="74" t="s">
        <v>78</v>
      </c>
      <c r="C51" s="60"/>
      <c r="D51" s="60"/>
      <c r="E51" s="60"/>
      <c r="F51" s="60"/>
      <c r="G51" s="60"/>
      <c r="H51" s="60"/>
      <c r="I51" s="60"/>
      <c r="J51" s="60"/>
    </row>
    <row r="52" spans="1:10" hidden="1" x14ac:dyDescent="0.25">
      <c r="A52" s="60"/>
      <c r="B52" s="60" t="s">
        <v>79</v>
      </c>
      <c r="C52" s="60"/>
      <c r="D52" s="60"/>
      <c r="E52" s="60"/>
      <c r="F52" s="60"/>
      <c r="G52" s="60"/>
      <c r="H52" s="60"/>
      <c r="I52" s="60"/>
      <c r="J52" s="60"/>
    </row>
    <row r="53" spans="1:10" hidden="1" x14ac:dyDescent="0.25">
      <c r="A53" s="60"/>
      <c r="B53" s="60"/>
      <c r="C53" s="60"/>
      <c r="D53" s="60"/>
      <c r="E53" s="60"/>
      <c r="F53" s="60"/>
      <c r="G53" s="60"/>
      <c r="H53" s="60"/>
      <c r="I53" s="60"/>
      <c r="J53" s="60"/>
    </row>
    <row r="54" spans="1:10" hidden="1" x14ac:dyDescent="0.25">
      <c r="A54" s="60"/>
      <c r="B54" s="60"/>
      <c r="C54" s="60"/>
      <c r="D54" s="60"/>
      <c r="E54" s="60"/>
      <c r="F54" s="60"/>
      <c r="G54" s="60"/>
      <c r="H54" s="60"/>
      <c r="I54" s="60"/>
      <c r="J54" s="60"/>
    </row>
    <row r="55" spans="1:10" hidden="1" x14ac:dyDescent="0.25">
      <c r="A55" s="60"/>
      <c r="B55" s="60"/>
      <c r="C55" s="60"/>
      <c r="D55" s="60"/>
      <c r="E55" s="60"/>
      <c r="F55" s="60"/>
      <c r="G55" s="60"/>
      <c r="H55" s="60"/>
      <c r="I55" s="60"/>
      <c r="J55" s="60"/>
    </row>
    <row r="56" spans="1:10" hidden="1" x14ac:dyDescent="0.25">
      <c r="A56" s="60"/>
      <c r="B56" s="60"/>
      <c r="C56" s="60"/>
      <c r="D56" s="60"/>
      <c r="E56" s="60"/>
      <c r="F56" s="60"/>
      <c r="G56" s="60"/>
      <c r="H56" s="60"/>
      <c r="I56" s="60"/>
      <c r="J56" s="60"/>
    </row>
    <row r="57" spans="1:10" hidden="1" x14ac:dyDescent="0.25">
      <c r="A57" s="60"/>
      <c r="B57" s="60"/>
      <c r="C57" s="60"/>
      <c r="D57" s="60"/>
      <c r="E57" s="60"/>
      <c r="F57" s="60"/>
      <c r="G57" s="60"/>
      <c r="H57" s="60"/>
      <c r="I57" s="60"/>
      <c r="J57" s="60"/>
    </row>
    <row r="58" spans="1:10" hidden="1" x14ac:dyDescent="0.25">
      <c r="A58" s="60"/>
      <c r="B58" s="60"/>
      <c r="C58" s="60"/>
      <c r="D58" s="60"/>
      <c r="E58" s="60"/>
      <c r="F58" s="60"/>
      <c r="G58" s="60"/>
      <c r="H58" s="60"/>
      <c r="I58" s="60"/>
      <c r="J58" s="60"/>
    </row>
    <row r="59" spans="1:10" hidden="1" x14ac:dyDescent="0.25">
      <c r="A59" s="60"/>
      <c r="B59" s="60"/>
      <c r="C59" s="60"/>
      <c r="D59" s="60"/>
      <c r="E59" s="60"/>
      <c r="F59" s="60"/>
      <c r="G59" s="60"/>
      <c r="H59" s="60"/>
      <c r="I59" s="60"/>
      <c r="J59" s="60"/>
    </row>
    <row r="60" spans="1:10" hidden="1" x14ac:dyDescent="0.25">
      <c r="A60" s="251" t="s">
        <v>80</v>
      </c>
      <c r="B60" s="251"/>
      <c r="C60" s="60"/>
      <c r="D60" s="60"/>
      <c r="E60" s="60"/>
      <c r="F60" s="60"/>
      <c r="G60" s="60"/>
      <c r="H60" s="60"/>
      <c r="I60" s="60"/>
      <c r="J60" s="6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34" t="s">
        <v>81</v>
      </c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 ht="16.5" hidden="1" customHeight="1" thickBot="1" x14ac:dyDescent="0.35">
      <c r="A74" s="5" t="s">
        <v>5</v>
      </c>
      <c r="B74" s="6" t="s">
        <v>6</v>
      </c>
      <c r="C74" s="241" t="s">
        <v>45</v>
      </c>
      <c r="D74" s="242"/>
      <c r="E74" s="241" t="s">
        <v>46</v>
      </c>
      <c r="F74" s="243"/>
      <c r="G74" s="241" t="s">
        <v>47</v>
      </c>
      <c r="H74" s="242"/>
      <c r="I74" s="241" t="s">
        <v>48</v>
      </c>
      <c r="J74" s="242"/>
    </row>
    <row r="75" spans="1:10" ht="15.75" hidden="1" x14ac:dyDescent="0.3">
      <c r="A75" s="8"/>
      <c r="B75" s="9"/>
      <c r="C75" s="10" t="s">
        <v>12</v>
      </c>
      <c r="D75" s="10" t="s">
        <v>13</v>
      </c>
      <c r="E75" s="10" t="s">
        <v>12</v>
      </c>
      <c r="F75" s="10" t="s">
        <v>13</v>
      </c>
      <c r="G75" s="10" t="s">
        <v>12</v>
      </c>
      <c r="H75" s="10" t="s">
        <v>13</v>
      </c>
      <c r="I75" s="10" t="s">
        <v>12</v>
      </c>
      <c r="J75" s="10" t="s">
        <v>13</v>
      </c>
    </row>
    <row r="76" spans="1:10" ht="15.75" hidden="1" x14ac:dyDescent="0.3">
      <c r="A76" s="12"/>
      <c r="B76" s="9" t="s">
        <v>14</v>
      </c>
      <c r="C76" s="13">
        <v>1764858.42</v>
      </c>
      <c r="D76" s="13">
        <v>2281196.17</v>
      </c>
      <c r="E76" s="13">
        <v>1764858.42</v>
      </c>
      <c r="F76" s="13">
        <v>1896496.89</v>
      </c>
      <c r="G76" s="13"/>
      <c r="H76" s="13"/>
      <c r="I76" s="13"/>
      <c r="J76" s="13"/>
    </row>
    <row r="77" spans="1:10" ht="15.75" hidden="1" x14ac:dyDescent="0.3">
      <c r="A77" s="51"/>
      <c r="B77" s="9"/>
      <c r="C77" s="51"/>
      <c r="D77" s="51"/>
      <c r="E77" s="51"/>
      <c r="F77" s="70"/>
      <c r="G77" s="70"/>
      <c r="H77" s="70"/>
      <c r="I77" s="70"/>
      <c r="J77" s="70"/>
    </row>
    <row r="78" spans="1:10" ht="15.75" hidden="1" x14ac:dyDescent="0.3">
      <c r="A78" s="51"/>
      <c r="B78" s="9" t="s">
        <v>15</v>
      </c>
      <c r="C78" s="13">
        <f t="shared" ref="C78:J78" si="3">+C86+C102</f>
        <v>2818474.9200000004</v>
      </c>
      <c r="D78" s="13">
        <f t="shared" si="3"/>
        <v>3820610.29</v>
      </c>
      <c r="E78" s="13">
        <f t="shared" si="3"/>
        <v>2818474.9200000004</v>
      </c>
      <c r="F78" s="13">
        <f t="shared" si="3"/>
        <v>2361172.1800000002</v>
      </c>
      <c r="G78" s="13">
        <f t="shared" si="3"/>
        <v>0</v>
      </c>
      <c r="H78" s="13">
        <f t="shared" si="3"/>
        <v>0</v>
      </c>
      <c r="I78" s="13">
        <f t="shared" si="3"/>
        <v>0</v>
      </c>
      <c r="J78" s="13">
        <f t="shared" si="3"/>
        <v>0</v>
      </c>
    </row>
    <row r="79" spans="1:10" hidden="1" x14ac:dyDescent="0.25">
      <c r="A79" s="55"/>
      <c r="B79" s="21" t="s">
        <v>16</v>
      </c>
      <c r="C79" s="47">
        <v>62500</v>
      </c>
      <c r="D79" s="47">
        <v>138609.60999999999</v>
      </c>
      <c r="E79" s="47">
        <v>62500</v>
      </c>
      <c r="F79" s="47"/>
      <c r="G79" s="47"/>
      <c r="H79" s="47"/>
      <c r="I79" s="47"/>
      <c r="J79" s="47"/>
    </row>
    <row r="80" spans="1:10" hidden="1" x14ac:dyDescent="0.25">
      <c r="A80" s="55"/>
      <c r="B80" s="21" t="s">
        <v>17</v>
      </c>
      <c r="C80" s="47">
        <v>7500</v>
      </c>
      <c r="D80" s="47">
        <v>9818.25</v>
      </c>
      <c r="E80" s="47">
        <v>7500</v>
      </c>
      <c r="F80" s="47">
        <v>9560.36</v>
      </c>
      <c r="G80" s="47"/>
      <c r="H80" s="47"/>
      <c r="I80" s="47"/>
      <c r="J80" s="47"/>
    </row>
    <row r="81" spans="1:10" hidden="1" x14ac:dyDescent="0.25">
      <c r="A81" s="55"/>
      <c r="B81" s="21" t="s">
        <v>18</v>
      </c>
      <c r="C81" s="47">
        <v>8133.97</v>
      </c>
      <c r="D81" s="47"/>
      <c r="E81" s="47">
        <v>8133.97</v>
      </c>
      <c r="F81" s="47">
        <v>39787</v>
      </c>
      <c r="G81" s="47"/>
      <c r="H81" s="47"/>
      <c r="I81" s="47"/>
      <c r="J81" s="47"/>
    </row>
    <row r="82" spans="1:10" hidden="1" x14ac:dyDescent="0.25">
      <c r="A82" s="55"/>
      <c r="B82" s="21" t="s">
        <v>19</v>
      </c>
      <c r="C82" s="47">
        <v>33333.33</v>
      </c>
      <c r="D82" s="47">
        <v>19161.8</v>
      </c>
      <c r="E82" s="47">
        <v>33333.33</v>
      </c>
      <c r="F82" s="47"/>
      <c r="G82" s="47"/>
      <c r="H82" s="47"/>
      <c r="I82" s="47"/>
      <c r="J82" s="47"/>
    </row>
    <row r="83" spans="1:10" hidden="1" x14ac:dyDescent="0.25">
      <c r="A83" s="55"/>
      <c r="B83" s="21" t="s">
        <v>21</v>
      </c>
      <c r="C83" s="47">
        <v>165141.75</v>
      </c>
      <c r="D83" s="47">
        <v>4057.14</v>
      </c>
      <c r="E83" s="47">
        <v>165141.75</v>
      </c>
      <c r="F83" s="47">
        <v>184282.78</v>
      </c>
      <c r="G83" s="47"/>
      <c r="H83" s="47"/>
      <c r="I83" s="47"/>
      <c r="J83" s="47"/>
    </row>
    <row r="84" spans="1:10" hidden="1" x14ac:dyDescent="0.25">
      <c r="A84" s="55"/>
      <c r="B84" s="21" t="s">
        <v>22</v>
      </c>
      <c r="C84" s="47">
        <v>40000</v>
      </c>
      <c r="D84" s="47">
        <v>38120</v>
      </c>
      <c r="E84" s="47">
        <v>40000</v>
      </c>
      <c r="F84" s="47">
        <v>38120</v>
      </c>
      <c r="G84" s="47"/>
      <c r="H84" s="47"/>
      <c r="I84" s="47"/>
      <c r="J84" s="47"/>
    </row>
    <row r="85" spans="1:10" hidden="1" x14ac:dyDescent="0.25">
      <c r="A85" s="55"/>
      <c r="B85" s="21" t="s">
        <v>23</v>
      </c>
      <c r="C85" s="47">
        <v>26305.03</v>
      </c>
      <c r="D85" s="47">
        <v>48548.639999999999</v>
      </c>
      <c r="E85" s="47">
        <v>26305.03</v>
      </c>
      <c r="F85" s="47">
        <v>44604</v>
      </c>
      <c r="G85" s="47"/>
      <c r="H85" s="47"/>
      <c r="I85" s="47"/>
      <c r="J85" s="47"/>
    </row>
    <row r="86" spans="1:10" ht="16.5" hidden="1" thickBot="1" x14ac:dyDescent="0.35">
      <c r="A86" s="55"/>
      <c r="B86" s="23" t="s">
        <v>24</v>
      </c>
      <c r="C86" s="56">
        <f t="shared" ref="C86:J86" si="4">SUM(C79:C85)</f>
        <v>342914.07999999996</v>
      </c>
      <c r="D86" s="56">
        <f t="shared" si="4"/>
        <v>258315.44</v>
      </c>
      <c r="E86" s="56">
        <f t="shared" si="4"/>
        <v>342914.07999999996</v>
      </c>
      <c r="F86" s="56">
        <f t="shared" si="4"/>
        <v>316354.14</v>
      </c>
      <c r="G86" s="56">
        <f t="shared" si="4"/>
        <v>0</v>
      </c>
      <c r="H86" s="56">
        <f t="shared" si="4"/>
        <v>0</v>
      </c>
      <c r="I86" s="56">
        <f t="shared" si="4"/>
        <v>0</v>
      </c>
      <c r="J86" s="56">
        <f t="shared" si="4"/>
        <v>0</v>
      </c>
    </row>
    <row r="87" spans="1:10" ht="15.75" hidden="1" x14ac:dyDescent="0.3">
      <c r="A87" s="55"/>
      <c r="B87" s="25" t="s">
        <v>25</v>
      </c>
      <c r="C87" s="57"/>
      <c r="D87" s="57"/>
      <c r="E87" s="57"/>
      <c r="F87" s="57"/>
      <c r="G87" s="57"/>
      <c r="H87" s="57"/>
      <c r="I87" s="57"/>
      <c r="J87" s="57"/>
    </row>
    <row r="88" spans="1:10" hidden="1" x14ac:dyDescent="0.25">
      <c r="A88" s="55"/>
      <c r="B88" s="21" t="s">
        <v>26</v>
      </c>
      <c r="C88" s="47">
        <v>60936.45</v>
      </c>
      <c r="D88" s="47">
        <v>1023</v>
      </c>
      <c r="E88" s="47">
        <v>60936.45</v>
      </c>
      <c r="F88" s="47">
        <v>58023.7</v>
      </c>
      <c r="G88" s="47"/>
      <c r="H88" s="47"/>
      <c r="I88" s="47"/>
      <c r="J88" s="47"/>
    </row>
    <row r="89" spans="1:10" hidden="1" x14ac:dyDescent="0.25">
      <c r="A89" s="55"/>
      <c r="B89" s="21" t="s">
        <v>27</v>
      </c>
      <c r="C89" s="47">
        <v>600</v>
      </c>
      <c r="D89" s="47"/>
      <c r="E89" s="47">
        <v>600</v>
      </c>
      <c r="F89" s="47"/>
      <c r="G89" s="47"/>
      <c r="H89" s="47"/>
      <c r="I89" s="47"/>
      <c r="J89" s="47"/>
    </row>
    <row r="90" spans="1:10" hidden="1" x14ac:dyDescent="0.25">
      <c r="A90" s="55"/>
      <c r="B90" s="21" t="s">
        <v>56</v>
      </c>
      <c r="C90" s="47">
        <v>945.42</v>
      </c>
      <c r="D90" s="47"/>
      <c r="E90" s="47">
        <v>945.42</v>
      </c>
      <c r="F90" s="47"/>
      <c r="G90" s="47"/>
      <c r="H90" s="47"/>
      <c r="I90" s="47"/>
      <c r="J90" s="47"/>
    </row>
    <row r="91" spans="1:10" hidden="1" x14ac:dyDescent="0.25">
      <c r="A91" s="55"/>
      <c r="B91" s="21" t="s">
        <v>28</v>
      </c>
      <c r="C91" s="47">
        <v>169652.57</v>
      </c>
      <c r="D91" s="47">
        <v>181188.84</v>
      </c>
      <c r="E91" s="47">
        <v>169652.57</v>
      </c>
      <c r="F91" s="47">
        <v>66957.58</v>
      </c>
      <c r="G91" s="47"/>
      <c r="H91" s="47"/>
      <c r="I91" s="47"/>
      <c r="J91" s="47"/>
    </row>
    <row r="92" spans="1:10" hidden="1" x14ac:dyDescent="0.25">
      <c r="A92" s="55"/>
      <c r="B92" s="21" t="s">
        <v>29</v>
      </c>
      <c r="C92" s="47">
        <v>912</v>
      </c>
      <c r="D92" s="47"/>
      <c r="E92" s="47">
        <v>912</v>
      </c>
      <c r="F92" s="47"/>
      <c r="G92" s="47"/>
      <c r="H92" s="47"/>
      <c r="I92" s="47"/>
      <c r="J92" s="47"/>
    </row>
    <row r="93" spans="1:10" hidden="1" x14ac:dyDescent="0.25">
      <c r="A93" s="55"/>
      <c r="B93" s="21" t="s">
        <v>30</v>
      </c>
      <c r="C93" s="47">
        <v>427229.65</v>
      </c>
      <c r="D93" s="47">
        <v>535053.32999999996</v>
      </c>
      <c r="E93" s="47">
        <v>427229.65</v>
      </c>
      <c r="F93" s="47">
        <v>261536.69</v>
      </c>
      <c r="G93" s="47"/>
      <c r="H93" s="47"/>
      <c r="I93" s="47"/>
      <c r="J93" s="47"/>
    </row>
    <row r="94" spans="1:10" hidden="1" x14ac:dyDescent="0.25">
      <c r="A94" s="55"/>
      <c r="B94" s="21" t="s">
        <v>31</v>
      </c>
      <c r="C94" s="47">
        <v>100</v>
      </c>
      <c r="D94" s="47"/>
      <c r="E94" s="47">
        <v>100</v>
      </c>
      <c r="F94" s="47"/>
      <c r="G94" s="47"/>
      <c r="H94" s="47"/>
      <c r="I94" s="47"/>
      <c r="J94" s="47"/>
    </row>
    <row r="95" spans="1:10" hidden="1" x14ac:dyDescent="0.25">
      <c r="A95" s="55"/>
      <c r="B95" s="21" t="s">
        <v>32</v>
      </c>
      <c r="C95" s="47">
        <v>13579.7</v>
      </c>
      <c r="D95" s="47">
        <v>6224.76</v>
      </c>
      <c r="E95" s="47">
        <v>13579.7</v>
      </c>
      <c r="F95" s="47">
        <v>6630</v>
      </c>
      <c r="G95" s="47"/>
      <c r="H95" s="47"/>
      <c r="I95" s="47"/>
      <c r="J95" s="47"/>
    </row>
    <row r="96" spans="1:10" hidden="1" x14ac:dyDescent="0.25">
      <c r="A96" s="55"/>
      <c r="B96" s="21" t="s">
        <v>34</v>
      </c>
      <c r="C96" s="47">
        <v>310</v>
      </c>
      <c r="D96" s="47">
        <v>3610</v>
      </c>
      <c r="E96" s="47">
        <v>310</v>
      </c>
      <c r="F96" s="47"/>
      <c r="G96" s="47"/>
      <c r="H96" s="47"/>
      <c r="I96" s="47"/>
      <c r="J96" s="47"/>
    </row>
    <row r="97" spans="1:10" hidden="1" x14ac:dyDescent="0.25">
      <c r="A97" s="55"/>
      <c r="B97" s="21" t="s">
        <v>35</v>
      </c>
      <c r="C97" s="47">
        <v>10809.43</v>
      </c>
      <c r="D97" s="47">
        <v>39404.76</v>
      </c>
      <c r="E97" s="47">
        <v>10809.43</v>
      </c>
      <c r="F97" s="47">
        <v>23463</v>
      </c>
      <c r="G97" s="47"/>
      <c r="H97" s="47"/>
      <c r="I97" s="47"/>
      <c r="J97" s="47"/>
    </row>
    <row r="98" spans="1:10" hidden="1" x14ac:dyDescent="0.25">
      <c r="A98" s="55"/>
      <c r="B98" s="21" t="s">
        <v>36</v>
      </c>
      <c r="C98" s="47">
        <v>1780006.32</v>
      </c>
      <c r="D98" s="47">
        <v>2752150.16</v>
      </c>
      <c r="E98" s="47">
        <v>1780006.32</v>
      </c>
      <c r="F98" s="47">
        <v>1617110.07</v>
      </c>
      <c r="G98" s="47"/>
      <c r="H98" s="47"/>
      <c r="I98" s="47"/>
      <c r="J98" s="47"/>
    </row>
    <row r="99" spans="1:10" hidden="1" x14ac:dyDescent="0.25">
      <c r="A99" s="55"/>
      <c r="B99" s="21" t="s">
        <v>37</v>
      </c>
      <c r="C99" s="47">
        <v>2208.6999999999998</v>
      </c>
      <c r="D99" s="47"/>
      <c r="E99" s="47">
        <v>2208.6999999999998</v>
      </c>
      <c r="F99" s="47">
        <v>11097</v>
      </c>
      <c r="G99" s="47"/>
      <c r="H99" s="47"/>
      <c r="I99" s="47"/>
      <c r="J99" s="47"/>
    </row>
    <row r="100" spans="1:10" hidden="1" x14ac:dyDescent="0.25">
      <c r="A100" s="55"/>
      <c r="B100" s="21" t="s">
        <v>38</v>
      </c>
      <c r="C100" s="47">
        <v>8105.1</v>
      </c>
      <c r="D100" s="47">
        <v>43640</v>
      </c>
      <c r="E100" s="47">
        <v>8105.1</v>
      </c>
      <c r="F100" s="47"/>
      <c r="G100" s="47"/>
      <c r="H100" s="47"/>
      <c r="I100" s="47"/>
      <c r="J100" s="47"/>
    </row>
    <row r="101" spans="1:10" hidden="1" x14ac:dyDescent="0.25">
      <c r="A101" s="55"/>
      <c r="B101" s="21" t="s">
        <v>39</v>
      </c>
      <c r="C101" s="47">
        <v>165.5</v>
      </c>
      <c r="D101" s="47"/>
      <c r="E101" s="47">
        <v>165.5</v>
      </c>
      <c r="F101" s="47"/>
      <c r="G101" s="47"/>
      <c r="H101" s="47"/>
      <c r="I101" s="47"/>
      <c r="J101" s="47"/>
    </row>
    <row r="102" spans="1:10" ht="16.5" hidden="1" thickBot="1" x14ac:dyDescent="0.35">
      <c r="A102" s="55"/>
      <c r="B102" s="27" t="s">
        <v>40</v>
      </c>
      <c r="C102" s="56">
        <f t="shared" ref="C102:J102" si="5">SUM(C88:C101)</f>
        <v>2475560.8400000003</v>
      </c>
      <c r="D102" s="56">
        <f t="shared" si="5"/>
        <v>3562294.85</v>
      </c>
      <c r="E102" s="56">
        <f t="shared" si="5"/>
        <v>2475560.8400000003</v>
      </c>
      <c r="F102" s="56">
        <f t="shared" si="5"/>
        <v>2044818.04</v>
      </c>
      <c r="G102" s="56">
        <f t="shared" si="5"/>
        <v>0</v>
      </c>
      <c r="H102" s="56">
        <f t="shared" si="5"/>
        <v>0</v>
      </c>
      <c r="I102" s="56">
        <f t="shared" si="5"/>
        <v>0</v>
      </c>
      <c r="J102" s="5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34" t="s">
        <v>82</v>
      </c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 ht="16.5" hidden="1" customHeight="1" thickBot="1" x14ac:dyDescent="0.35">
      <c r="A124" s="5" t="s">
        <v>5</v>
      </c>
      <c r="B124" s="6" t="s">
        <v>6</v>
      </c>
      <c r="C124" s="241" t="s">
        <v>51</v>
      </c>
      <c r="D124" s="242"/>
      <c r="E124" s="241" t="s">
        <v>52</v>
      </c>
      <c r="F124" s="243"/>
      <c r="G124" s="241" t="s">
        <v>53</v>
      </c>
      <c r="H124" s="242"/>
      <c r="I124" s="241" t="s">
        <v>54</v>
      </c>
      <c r="J124" s="242"/>
    </row>
    <row r="125" spans="1:10" ht="15.75" hidden="1" x14ac:dyDescent="0.3">
      <c r="A125" s="8"/>
      <c r="B125" s="9"/>
      <c r="C125" s="10" t="s">
        <v>12</v>
      </c>
      <c r="D125" s="10" t="s">
        <v>13</v>
      </c>
      <c r="E125" s="10" t="s">
        <v>12</v>
      </c>
      <c r="F125" s="10" t="s">
        <v>13</v>
      </c>
      <c r="G125" s="10" t="s">
        <v>12</v>
      </c>
      <c r="H125" s="10" t="s">
        <v>13</v>
      </c>
      <c r="I125" s="10" t="s">
        <v>12</v>
      </c>
      <c r="J125" s="10" t="s">
        <v>13</v>
      </c>
    </row>
    <row r="126" spans="1:10" ht="15.75" hidden="1" x14ac:dyDescent="0.3">
      <c r="A126" s="12"/>
      <c r="B126" s="9" t="s">
        <v>14</v>
      </c>
      <c r="C126" s="13"/>
      <c r="D126" s="13"/>
      <c r="E126" s="13"/>
      <c r="F126" s="13"/>
      <c r="G126" s="13"/>
      <c r="H126" s="13"/>
      <c r="I126" s="13"/>
      <c r="J126" s="13"/>
    </row>
    <row r="127" spans="1:10" ht="15.75" hidden="1" x14ac:dyDescent="0.3">
      <c r="A127" s="51"/>
      <c r="B127" s="9"/>
      <c r="C127" s="70"/>
      <c r="D127" s="52"/>
      <c r="E127" s="70"/>
      <c r="F127" s="70"/>
      <c r="G127" s="70"/>
      <c r="H127" s="70"/>
      <c r="I127" s="70"/>
      <c r="J127" s="70"/>
    </row>
    <row r="128" spans="1:10" ht="15.75" hidden="1" x14ac:dyDescent="0.3">
      <c r="A128" s="51"/>
      <c r="B128" s="9" t="s">
        <v>15</v>
      </c>
      <c r="C128" s="13">
        <f t="shared" ref="C128:J128" si="6">+C136+C152</f>
        <v>0</v>
      </c>
      <c r="D128" s="13">
        <f t="shared" si="6"/>
        <v>0</v>
      </c>
      <c r="E128" s="13">
        <f t="shared" si="6"/>
        <v>0</v>
      </c>
      <c r="F128" s="13">
        <f t="shared" si="6"/>
        <v>0</v>
      </c>
      <c r="G128" s="13">
        <f t="shared" si="6"/>
        <v>0</v>
      </c>
      <c r="H128" s="13">
        <f t="shared" si="6"/>
        <v>0</v>
      </c>
      <c r="I128" s="13">
        <f t="shared" si="6"/>
        <v>0</v>
      </c>
      <c r="J128" s="13">
        <f t="shared" si="6"/>
        <v>0</v>
      </c>
    </row>
    <row r="129" spans="1:10" hidden="1" x14ac:dyDescent="0.25">
      <c r="A129" s="55"/>
      <c r="B129" s="21" t="s">
        <v>16</v>
      </c>
      <c r="C129" s="47"/>
      <c r="D129" s="47"/>
      <c r="E129" s="47"/>
      <c r="F129" s="47"/>
      <c r="G129" s="47"/>
      <c r="H129" s="47"/>
      <c r="I129" s="47"/>
      <c r="J129" s="47"/>
    </row>
    <row r="130" spans="1:10" hidden="1" x14ac:dyDescent="0.25">
      <c r="A130" s="55"/>
      <c r="B130" s="21" t="s">
        <v>17</v>
      </c>
      <c r="C130" s="47"/>
      <c r="D130" s="47"/>
      <c r="E130" s="47"/>
      <c r="F130" s="47"/>
      <c r="G130" s="47"/>
      <c r="H130" s="47"/>
      <c r="I130" s="47"/>
      <c r="J130" s="47"/>
    </row>
    <row r="131" spans="1:10" hidden="1" x14ac:dyDescent="0.25">
      <c r="A131" s="55"/>
      <c r="B131" s="21" t="s">
        <v>18</v>
      </c>
      <c r="C131" s="47"/>
      <c r="D131" s="47"/>
      <c r="E131" s="47"/>
      <c r="F131" s="47"/>
      <c r="G131" s="47"/>
      <c r="H131" s="47"/>
      <c r="I131" s="47"/>
      <c r="J131" s="47"/>
    </row>
    <row r="132" spans="1:10" hidden="1" x14ac:dyDescent="0.25">
      <c r="A132" s="55"/>
      <c r="B132" s="21" t="s">
        <v>19</v>
      </c>
      <c r="C132" s="47"/>
      <c r="D132" s="47"/>
      <c r="E132" s="47"/>
      <c r="F132" s="47"/>
      <c r="G132" s="47"/>
      <c r="H132" s="47"/>
      <c r="I132" s="47"/>
      <c r="J132" s="47"/>
    </row>
    <row r="133" spans="1:10" hidden="1" x14ac:dyDescent="0.25">
      <c r="A133" s="55"/>
      <c r="B133" s="21" t="s">
        <v>21</v>
      </c>
      <c r="C133" s="47"/>
      <c r="D133" s="47"/>
      <c r="E133" s="47"/>
      <c r="F133" s="47"/>
      <c r="G133" s="47"/>
      <c r="H133" s="47"/>
      <c r="I133" s="47"/>
      <c r="J133" s="47"/>
    </row>
    <row r="134" spans="1:10" hidden="1" x14ac:dyDescent="0.25">
      <c r="A134" s="55"/>
      <c r="B134" s="21" t="s">
        <v>22</v>
      </c>
      <c r="C134" s="47"/>
      <c r="D134" s="47"/>
      <c r="E134" s="47"/>
      <c r="F134" s="47"/>
      <c r="G134" s="47"/>
      <c r="H134" s="47"/>
      <c r="I134" s="47"/>
      <c r="J134" s="47"/>
    </row>
    <row r="135" spans="1:10" hidden="1" x14ac:dyDescent="0.25">
      <c r="A135" s="55"/>
      <c r="B135" s="21" t="s">
        <v>23</v>
      </c>
      <c r="C135" s="47"/>
      <c r="D135" s="47"/>
      <c r="E135" s="47"/>
      <c r="F135" s="47"/>
      <c r="G135" s="47"/>
      <c r="H135" s="47"/>
      <c r="I135" s="47"/>
      <c r="J135" s="47"/>
    </row>
    <row r="136" spans="1:10" ht="16.5" hidden="1" thickBot="1" x14ac:dyDescent="0.35">
      <c r="A136" s="55"/>
      <c r="B136" s="23" t="s">
        <v>24</v>
      </c>
      <c r="C136" s="56">
        <f t="shared" ref="C136:J136" si="7">SUM(C129:C135)</f>
        <v>0</v>
      </c>
      <c r="D136" s="56">
        <f t="shared" si="7"/>
        <v>0</v>
      </c>
      <c r="E136" s="56">
        <f t="shared" si="7"/>
        <v>0</v>
      </c>
      <c r="F136" s="56">
        <f t="shared" si="7"/>
        <v>0</v>
      </c>
      <c r="G136" s="56">
        <f t="shared" si="7"/>
        <v>0</v>
      </c>
      <c r="H136" s="56">
        <f t="shared" si="7"/>
        <v>0</v>
      </c>
      <c r="I136" s="56">
        <f t="shared" si="7"/>
        <v>0</v>
      </c>
      <c r="J136" s="56">
        <f t="shared" si="7"/>
        <v>0</v>
      </c>
    </row>
    <row r="137" spans="1:10" ht="15.75" hidden="1" x14ac:dyDescent="0.3">
      <c r="A137" s="55"/>
      <c r="B137" s="25" t="s">
        <v>25</v>
      </c>
      <c r="C137" s="57"/>
      <c r="D137" s="57"/>
      <c r="E137" s="57"/>
      <c r="F137" s="57"/>
      <c r="G137" s="57"/>
      <c r="H137" s="57"/>
      <c r="I137" s="57"/>
      <c r="J137" s="57"/>
    </row>
    <row r="138" spans="1:10" hidden="1" x14ac:dyDescent="0.25">
      <c r="A138" s="55"/>
      <c r="B138" s="21" t="s">
        <v>26</v>
      </c>
      <c r="C138" s="47"/>
      <c r="D138" s="47"/>
      <c r="E138" s="47"/>
      <c r="F138" s="47"/>
      <c r="G138" s="47"/>
      <c r="H138" s="47"/>
      <c r="I138" s="47"/>
      <c r="J138" s="47"/>
    </row>
    <row r="139" spans="1:10" hidden="1" x14ac:dyDescent="0.25">
      <c r="A139" s="55"/>
      <c r="B139" s="21" t="s">
        <v>83</v>
      </c>
      <c r="C139" s="47"/>
      <c r="D139" s="47"/>
      <c r="E139" s="47"/>
      <c r="F139" s="47"/>
      <c r="G139" s="47"/>
      <c r="H139" s="47"/>
      <c r="I139" s="47"/>
      <c r="J139" s="47"/>
    </row>
    <row r="140" spans="1:10" hidden="1" x14ac:dyDescent="0.25">
      <c r="A140" s="55"/>
      <c r="B140" s="21" t="s">
        <v>56</v>
      </c>
      <c r="C140" s="47"/>
      <c r="D140" s="47"/>
      <c r="E140" s="47"/>
      <c r="F140" s="47"/>
      <c r="G140" s="47"/>
      <c r="H140" s="47"/>
      <c r="I140" s="47"/>
      <c r="J140" s="47"/>
    </row>
    <row r="141" spans="1:10" hidden="1" x14ac:dyDescent="0.25">
      <c r="A141" s="55"/>
      <c r="B141" s="21" t="s">
        <v>28</v>
      </c>
      <c r="C141" s="47"/>
      <c r="D141" s="47"/>
      <c r="E141" s="47"/>
      <c r="F141" s="47"/>
      <c r="G141" s="47"/>
      <c r="H141" s="47"/>
      <c r="I141" s="47"/>
      <c r="J141" s="47"/>
    </row>
    <row r="142" spans="1:10" hidden="1" x14ac:dyDescent="0.25">
      <c r="A142" s="55"/>
      <c r="B142" s="21" t="s">
        <v>29</v>
      </c>
      <c r="C142" s="47"/>
      <c r="D142" s="47"/>
      <c r="E142" s="47"/>
      <c r="F142" s="47"/>
      <c r="G142" s="47"/>
      <c r="H142" s="47"/>
      <c r="I142" s="47"/>
      <c r="J142" s="47"/>
    </row>
    <row r="143" spans="1:10" hidden="1" x14ac:dyDescent="0.25">
      <c r="A143" s="55"/>
      <c r="B143" s="21" t="s">
        <v>30</v>
      </c>
      <c r="C143" s="47"/>
      <c r="D143" s="47"/>
      <c r="E143" s="47"/>
      <c r="F143" s="47"/>
      <c r="G143" s="47"/>
      <c r="H143" s="47"/>
      <c r="I143" s="47"/>
      <c r="J143" s="47"/>
    </row>
    <row r="144" spans="1:10" hidden="1" x14ac:dyDescent="0.25">
      <c r="A144" s="55"/>
      <c r="B144" s="21" t="s">
        <v>31</v>
      </c>
      <c r="C144" s="47"/>
      <c r="D144" s="47"/>
      <c r="E144" s="47"/>
      <c r="F144" s="47"/>
      <c r="G144" s="47"/>
      <c r="H144" s="47"/>
      <c r="I144" s="47"/>
      <c r="J144" s="47"/>
    </row>
    <row r="145" spans="1:10" hidden="1" x14ac:dyDescent="0.25">
      <c r="A145" s="55"/>
      <c r="B145" s="21" t="s">
        <v>32</v>
      </c>
      <c r="C145" s="47"/>
      <c r="D145" s="47"/>
      <c r="E145" s="47"/>
      <c r="F145" s="47"/>
      <c r="G145" s="47"/>
      <c r="H145" s="47"/>
      <c r="I145" s="47"/>
      <c r="J145" s="47"/>
    </row>
    <row r="146" spans="1:10" hidden="1" x14ac:dyDescent="0.25">
      <c r="A146" s="55"/>
      <c r="B146" s="21" t="s">
        <v>34</v>
      </c>
      <c r="C146" s="47"/>
      <c r="D146" s="47"/>
      <c r="E146" s="47"/>
      <c r="F146" s="47"/>
      <c r="G146" s="47"/>
      <c r="H146" s="47"/>
      <c r="I146" s="47"/>
      <c r="J146" s="47"/>
    </row>
    <row r="147" spans="1:10" hidden="1" x14ac:dyDescent="0.25">
      <c r="A147" s="55"/>
      <c r="B147" s="21" t="s">
        <v>35</v>
      </c>
      <c r="C147" s="47"/>
      <c r="D147" s="47"/>
      <c r="E147" s="47"/>
      <c r="F147" s="47"/>
      <c r="G147" s="47"/>
      <c r="H147" s="47"/>
      <c r="I147" s="47"/>
      <c r="J147" s="47"/>
    </row>
    <row r="148" spans="1:10" hidden="1" x14ac:dyDescent="0.25">
      <c r="A148" s="55"/>
      <c r="B148" s="21" t="s">
        <v>36</v>
      </c>
      <c r="C148" s="47"/>
      <c r="D148" s="47"/>
      <c r="E148" s="47"/>
      <c r="F148" s="47"/>
      <c r="G148" s="47"/>
      <c r="H148" s="47"/>
      <c r="I148" s="47"/>
      <c r="J148" s="47"/>
    </row>
    <row r="149" spans="1:10" hidden="1" x14ac:dyDescent="0.25">
      <c r="A149" s="55"/>
      <c r="B149" s="21" t="s">
        <v>37</v>
      </c>
      <c r="C149" s="47"/>
      <c r="D149" s="47"/>
      <c r="E149" s="47"/>
      <c r="F149" s="47"/>
      <c r="G149" s="47"/>
      <c r="H149" s="47"/>
      <c r="I149" s="47"/>
      <c r="J149" s="47"/>
    </row>
    <row r="150" spans="1:10" hidden="1" x14ac:dyDescent="0.25">
      <c r="A150" s="55"/>
      <c r="B150" s="21" t="s">
        <v>38</v>
      </c>
      <c r="C150" s="47"/>
      <c r="D150" s="47"/>
      <c r="E150" s="47"/>
      <c r="F150" s="47"/>
      <c r="G150" s="47"/>
      <c r="H150" s="47"/>
      <c r="I150" s="47"/>
      <c r="J150" s="47"/>
    </row>
    <row r="151" spans="1:10" hidden="1" x14ac:dyDescent="0.25">
      <c r="A151" s="55"/>
      <c r="B151" s="21" t="s">
        <v>39</v>
      </c>
      <c r="C151" s="47"/>
      <c r="D151" s="47"/>
      <c r="E151" s="47"/>
      <c r="F151" s="47"/>
      <c r="G151" s="47"/>
      <c r="H151" s="47"/>
      <c r="I151" s="47"/>
      <c r="J151" s="47"/>
    </row>
    <row r="152" spans="1:10" ht="16.5" hidden="1" thickBot="1" x14ac:dyDescent="0.35">
      <c r="A152" s="55"/>
      <c r="B152" s="27" t="s">
        <v>40</v>
      </c>
      <c r="C152" s="56">
        <f t="shared" ref="C152:J152" si="8">SUM(C138:C151)</f>
        <v>0</v>
      </c>
      <c r="D152" s="56">
        <f t="shared" si="8"/>
        <v>0</v>
      </c>
      <c r="E152" s="56">
        <f t="shared" si="8"/>
        <v>0</v>
      </c>
      <c r="F152" s="56">
        <f t="shared" si="8"/>
        <v>0</v>
      </c>
      <c r="G152" s="56">
        <f t="shared" si="8"/>
        <v>0</v>
      </c>
      <c r="H152" s="56">
        <f t="shared" si="8"/>
        <v>0</v>
      </c>
      <c r="I152" s="56">
        <f t="shared" si="8"/>
        <v>0</v>
      </c>
      <c r="J152" s="56">
        <f t="shared" si="8"/>
        <v>0</v>
      </c>
    </row>
    <row r="153" spans="1:10" hidden="1" x14ac:dyDescent="0.25">
      <c r="D153" s="53"/>
      <c r="J153" s="76"/>
    </row>
    <row r="154" spans="1:10" hidden="1" x14ac:dyDescent="0.25">
      <c r="J154" s="4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32" t="s">
        <v>172</v>
      </c>
      <c r="D177" s="232"/>
      <c r="E177" s="232"/>
      <c r="F177" s="232"/>
    </row>
    <row r="178" spans="3:7" ht="15.75" thickBot="1" x14ac:dyDescent="0.3">
      <c r="C178" s="252" t="s">
        <v>193</v>
      </c>
      <c r="D178" s="252"/>
      <c r="E178" s="252"/>
      <c r="F178" s="252"/>
    </row>
    <row r="179" spans="3:7" ht="16.5" thickBot="1" x14ac:dyDescent="0.35">
      <c r="C179" s="77" t="s">
        <v>5</v>
      </c>
      <c r="D179" s="208" t="s">
        <v>6</v>
      </c>
      <c r="E179" s="253" t="s">
        <v>57</v>
      </c>
      <c r="F179" s="254"/>
    </row>
    <row r="180" spans="3:7" ht="15.75" x14ac:dyDescent="0.3">
      <c r="C180" s="79"/>
      <c r="D180" s="80"/>
      <c r="E180" s="81" t="s">
        <v>12</v>
      </c>
      <c r="F180" s="81" t="s">
        <v>84</v>
      </c>
    </row>
    <row r="181" spans="3:7" ht="15.75" x14ac:dyDescent="0.3">
      <c r="C181" s="12"/>
      <c r="D181" s="9" t="s">
        <v>14</v>
      </c>
      <c r="E181" s="13">
        <f>+'MARZO CTE-5'!C168</f>
        <v>7244434.0099999998</v>
      </c>
      <c r="F181" s="19">
        <f>+'MARZO CTE-5'!D168</f>
        <v>7174536.129999999</v>
      </c>
      <c r="G181" s="49"/>
    </row>
    <row r="182" spans="3:7" ht="15.75" x14ac:dyDescent="0.3">
      <c r="C182" s="51"/>
      <c r="D182" s="9"/>
      <c r="E182" s="51"/>
      <c r="F182" s="17"/>
      <c r="G182" s="49"/>
    </row>
    <row r="183" spans="3:7" ht="15.75" x14ac:dyDescent="0.3">
      <c r="C183" s="51"/>
      <c r="D183" s="9" t="s">
        <v>15</v>
      </c>
      <c r="E183" s="13"/>
      <c r="F183" s="19"/>
    </row>
    <row r="184" spans="3:7" x14ac:dyDescent="0.25">
      <c r="C184" s="20">
        <v>111</v>
      </c>
      <c r="D184" s="21" t="s">
        <v>16</v>
      </c>
      <c r="E184" s="47">
        <f>+'MARZO CTE-5'!C171</f>
        <v>154631.26</v>
      </c>
      <c r="F184" s="22">
        <v>150200.04999999999</v>
      </c>
      <c r="G184" s="49"/>
    </row>
    <row r="185" spans="3:7" x14ac:dyDescent="0.25">
      <c r="C185" s="20">
        <v>113</v>
      </c>
      <c r="D185" s="21" t="s">
        <v>17</v>
      </c>
      <c r="E185" s="47">
        <f>+'MARZO CTE-5'!C172</f>
        <v>31693.739999999998</v>
      </c>
      <c r="F185" s="22">
        <v>22533.49</v>
      </c>
      <c r="G185" s="49"/>
    </row>
    <row r="186" spans="3:7" x14ac:dyDescent="0.25">
      <c r="C186" s="20">
        <v>122</v>
      </c>
      <c r="D186" s="21" t="s">
        <v>18</v>
      </c>
      <c r="E186" s="47">
        <f>+'MARZO CTE-5'!C173</f>
        <v>6085.56</v>
      </c>
      <c r="F186" s="22">
        <v>3676</v>
      </c>
      <c r="G186" s="49"/>
    </row>
    <row r="187" spans="3:7" x14ac:dyDescent="0.25">
      <c r="C187" s="20">
        <v>163</v>
      </c>
      <c r="D187" s="21" t="s">
        <v>19</v>
      </c>
      <c r="E187" s="47">
        <f>+'MARZO CTE-5'!C174</f>
        <v>75924.2</v>
      </c>
      <c r="F187" s="22">
        <v>241596</v>
      </c>
      <c r="G187" s="49"/>
    </row>
    <row r="188" spans="3:7" ht="27" x14ac:dyDescent="0.25">
      <c r="C188" s="20">
        <v>168</v>
      </c>
      <c r="D188" s="198" t="s">
        <v>164</v>
      </c>
      <c r="E188" s="47">
        <f>+'MARZO CTE-5'!C175</f>
        <v>100</v>
      </c>
      <c r="F188" s="22">
        <v>0</v>
      </c>
      <c r="G188" s="49"/>
    </row>
    <row r="189" spans="3:7" x14ac:dyDescent="0.25">
      <c r="C189" s="20">
        <v>169</v>
      </c>
      <c r="D189" s="21" t="s">
        <v>165</v>
      </c>
      <c r="E189" s="47">
        <f>+'MARZO CTE-5'!C176</f>
        <v>10580.01</v>
      </c>
      <c r="F189" s="22">
        <v>0</v>
      </c>
      <c r="G189" s="49"/>
    </row>
    <row r="190" spans="3:7" x14ac:dyDescent="0.25">
      <c r="C190" s="20">
        <v>171</v>
      </c>
      <c r="D190" s="21" t="s">
        <v>166</v>
      </c>
      <c r="E190" s="47">
        <f>+'MARZO CTE-5'!C177</f>
        <v>10914.99</v>
      </c>
      <c r="F190" s="22">
        <v>12000</v>
      </c>
      <c r="G190" s="49"/>
    </row>
    <row r="191" spans="3:7" x14ac:dyDescent="0.25">
      <c r="C191" s="20">
        <v>174</v>
      </c>
      <c r="D191" s="21" t="s">
        <v>20</v>
      </c>
      <c r="E191" s="47">
        <f>+'MARZO CTE-5'!C178</f>
        <v>22068.989999999998</v>
      </c>
      <c r="F191" s="22">
        <v>26220</v>
      </c>
      <c r="G191" s="49"/>
    </row>
    <row r="192" spans="3:7" x14ac:dyDescent="0.25">
      <c r="C192" s="20">
        <v>182</v>
      </c>
      <c r="D192" s="21" t="s">
        <v>21</v>
      </c>
      <c r="E192" s="47">
        <f>+'MARZO CTE-5'!C179</f>
        <v>953960.49</v>
      </c>
      <c r="F192" s="22">
        <v>415200</v>
      </c>
      <c r="G192" s="49"/>
    </row>
    <row r="193" spans="3:8" x14ac:dyDescent="0.25">
      <c r="C193" s="20">
        <v>197</v>
      </c>
      <c r="D193" s="21" t="s">
        <v>22</v>
      </c>
      <c r="E193" s="47">
        <f>+'MARZO CTE-5'!C180</f>
        <v>127050</v>
      </c>
      <c r="F193" s="22">
        <v>126000</v>
      </c>
      <c r="G193" s="49"/>
    </row>
    <row r="194" spans="3:8" x14ac:dyDescent="0.25">
      <c r="C194" s="20">
        <v>199</v>
      </c>
      <c r="D194" s="21" t="s">
        <v>23</v>
      </c>
      <c r="E194" s="47">
        <f>+'MARZO CTE-5'!C181</f>
        <v>201180</v>
      </c>
      <c r="F194" s="22">
        <v>127673.3</v>
      </c>
      <c r="G194" s="49"/>
    </row>
    <row r="195" spans="3:8" ht="16.5" thickBot="1" x14ac:dyDescent="0.35">
      <c r="C195" s="20"/>
      <c r="D195" s="23" t="s">
        <v>24</v>
      </c>
      <c r="E195" s="56">
        <f>SUM(E184:E194)</f>
        <v>1594189.24</v>
      </c>
      <c r="F195" s="24">
        <f>SUM(F184:F194)</f>
        <v>1125098.8400000001</v>
      </c>
    </row>
    <row r="196" spans="3:8" ht="15.75" x14ac:dyDescent="0.3">
      <c r="C196" s="20"/>
      <c r="D196" s="25" t="s">
        <v>25</v>
      </c>
      <c r="E196" s="57"/>
      <c r="F196" s="26"/>
    </row>
    <row r="197" spans="3:8" x14ac:dyDescent="0.25">
      <c r="C197" s="20">
        <v>211</v>
      </c>
      <c r="D197" s="21" t="s">
        <v>26</v>
      </c>
      <c r="E197" s="47">
        <f>+'MARZO CTE-5'!C184</f>
        <v>174496.71</v>
      </c>
      <c r="F197" s="22">
        <v>82468.25</v>
      </c>
      <c r="G197" s="49"/>
      <c r="H197" s="50"/>
    </row>
    <row r="198" spans="3:8" x14ac:dyDescent="0.25">
      <c r="C198" s="20">
        <v>232</v>
      </c>
      <c r="D198" s="21" t="s">
        <v>27</v>
      </c>
      <c r="E198" s="47">
        <f>+'MARZO CTE-5'!C185</f>
        <v>37500</v>
      </c>
      <c r="F198" s="22">
        <v>0</v>
      </c>
      <c r="G198" s="49"/>
    </row>
    <row r="199" spans="3:8" x14ac:dyDescent="0.25">
      <c r="C199" s="20">
        <v>261</v>
      </c>
      <c r="D199" s="21" t="s">
        <v>28</v>
      </c>
      <c r="E199" s="47">
        <f>+'MARZO CTE-5'!C186</f>
        <v>248664.06</v>
      </c>
      <c r="F199" s="22">
        <v>142855.43</v>
      </c>
      <c r="G199" s="49"/>
    </row>
    <row r="200" spans="3:8" x14ac:dyDescent="0.25">
      <c r="C200" s="20">
        <v>262</v>
      </c>
      <c r="D200" s="21" t="s">
        <v>29</v>
      </c>
      <c r="E200" s="47">
        <f>+'MARZO CTE-5'!C187</f>
        <v>2000.0099999999998</v>
      </c>
      <c r="F200" s="22">
        <v>0</v>
      </c>
      <c r="G200" s="49"/>
    </row>
    <row r="201" spans="3:8" x14ac:dyDescent="0.25">
      <c r="C201" s="20">
        <v>266</v>
      </c>
      <c r="D201" s="21" t="s">
        <v>30</v>
      </c>
      <c r="E201" s="47">
        <f>+'MARZO CTE-5'!C188</f>
        <v>1145817.96</v>
      </c>
      <c r="F201" s="22">
        <f>36843.9+388902.27+73844.2</f>
        <v>499590.37000000005</v>
      </c>
      <c r="G201" s="49"/>
    </row>
    <row r="202" spans="3:8" x14ac:dyDescent="0.25">
      <c r="C202" s="20">
        <v>267</v>
      </c>
      <c r="D202" s="21" t="s">
        <v>31</v>
      </c>
      <c r="E202" s="47">
        <f>+'MARZO CTE-5'!C189</f>
        <v>2250</v>
      </c>
      <c r="F202" s="22">
        <v>0</v>
      </c>
      <c r="G202" s="49"/>
    </row>
    <row r="203" spans="3:8" x14ac:dyDescent="0.25">
      <c r="C203" s="20">
        <v>268</v>
      </c>
      <c r="D203" s="21" t="s">
        <v>32</v>
      </c>
      <c r="E203" s="47">
        <f>+'MARZO CTE-5'!C190</f>
        <v>35433.870000000003</v>
      </c>
      <c r="F203" s="22">
        <v>24999.98</v>
      </c>
      <c r="G203" s="49"/>
    </row>
    <row r="204" spans="3:8" x14ac:dyDescent="0.25">
      <c r="C204" s="20">
        <v>269</v>
      </c>
      <c r="D204" s="21" t="s">
        <v>33</v>
      </c>
      <c r="E204" s="47">
        <f>+'MARZO CTE-5'!C191</f>
        <v>2499.9900000000002</v>
      </c>
      <c r="F204" s="22">
        <v>0</v>
      </c>
      <c r="G204" s="49"/>
    </row>
    <row r="205" spans="3:8" x14ac:dyDescent="0.25">
      <c r="C205" s="20">
        <v>289</v>
      </c>
      <c r="D205" s="21" t="s">
        <v>34</v>
      </c>
      <c r="E205" s="47">
        <f>+'MARZO CTE-5'!C192</f>
        <v>1724.6399999999999</v>
      </c>
      <c r="F205" s="22">
        <v>6592.5</v>
      </c>
      <c r="G205" s="49"/>
    </row>
    <row r="206" spans="3:8" x14ac:dyDescent="0.25">
      <c r="C206" s="20">
        <v>292</v>
      </c>
      <c r="D206" s="21" t="s">
        <v>35</v>
      </c>
      <c r="E206" s="47">
        <f>+'MARZO CTE-5'!C193</f>
        <v>21044.79</v>
      </c>
      <c r="F206" s="22">
        <v>39727.9</v>
      </c>
      <c r="G206" s="49"/>
    </row>
    <row r="207" spans="3:8" x14ac:dyDescent="0.25">
      <c r="C207" s="20">
        <v>295</v>
      </c>
      <c r="D207" s="21" t="s">
        <v>36</v>
      </c>
      <c r="E207" s="47">
        <f>+'MARZO CTE-5'!C194</f>
        <v>4645620.18</v>
      </c>
      <c r="F207" s="22">
        <f>845385.9+181550</f>
        <v>1026935.9</v>
      </c>
      <c r="G207" s="49"/>
    </row>
    <row r="208" spans="3:8" x14ac:dyDescent="0.25">
      <c r="C208" s="20">
        <v>297</v>
      </c>
      <c r="D208" s="21" t="s">
        <v>37</v>
      </c>
      <c r="E208" s="47">
        <f>+'MARZO CTE-5'!C195</f>
        <v>4773.21</v>
      </c>
      <c r="F208" s="22">
        <v>8599.25</v>
      </c>
      <c r="G208" s="49"/>
    </row>
    <row r="209" spans="2:8" x14ac:dyDescent="0.25">
      <c r="C209" s="20">
        <v>298</v>
      </c>
      <c r="D209" s="21" t="s">
        <v>38</v>
      </c>
      <c r="E209" s="47">
        <f>+'MARZO CTE-5'!C196</f>
        <v>101274.45000000001</v>
      </c>
      <c r="F209" s="22">
        <f>64600+5655</f>
        <v>70255</v>
      </c>
      <c r="G209" s="49"/>
      <c r="H209" s="49"/>
    </row>
    <row r="210" spans="2:8" x14ac:dyDescent="0.25">
      <c r="C210" s="20">
        <v>299</v>
      </c>
      <c r="D210" s="21" t="s">
        <v>39</v>
      </c>
      <c r="E210" s="47">
        <f>+'MARZO CTE-5'!C197</f>
        <v>57125.490000000005</v>
      </c>
      <c r="F210" s="22">
        <v>12015</v>
      </c>
      <c r="G210" s="49"/>
    </row>
    <row r="211" spans="2:8" ht="16.5" thickBot="1" x14ac:dyDescent="0.35">
      <c r="C211" s="55"/>
      <c r="D211" s="27" t="s">
        <v>40</v>
      </c>
      <c r="E211" s="56">
        <f>SUM(E197:E210)</f>
        <v>6480225.3600000003</v>
      </c>
      <c r="F211" s="24">
        <f>SUM(F197:F210)</f>
        <v>1914039.58</v>
      </c>
    </row>
    <row r="212" spans="2:8" ht="15.75" x14ac:dyDescent="0.3">
      <c r="C212" s="60"/>
      <c r="D212" s="82" t="s">
        <v>58</v>
      </c>
      <c r="E212" s="83">
        <f>+E211+E195</f>
        <v>8074414.6000000006</v>
      </c>
      <c r="F212" s="84">
        <f>+F211+F195</f>
        <v>3039138.42</v>
      </c>
      <c r="G212" s="49"/>
    </row>
    <row r="213" spans="2:8" ht="16.5" hidden="1" thickBot="1" x14ac:dyDescent="0.35">
      <c r="C213" s="60"/>
      <c r="D213" s="85" t="s">
        <v>41</v>
      </c>
      <c r="E213" s="86"/>
      <c r="F213" s="87"/>
    </row>
    <row r="214" spans="2:8" hidden="1" x14ac:dyDescent="0.25">
      <c r="C214" s="60"/>
      <c r="D214" s="31" t="s">
        <v>49</v>
      </c>
      <c r="E214" s="47" t="e">
        <f>+#REF!</f>
        <v>#REF!</v>
      </c>
      <c r="F214" s="88"/>
    </row>
    <row r="215" spans="2:8" hidden="1" x14ac:dyDescent="0.25">
      <c r="C215" s="60"/>
      <c r="D215" s="31" t="s">
        <v>42</v>
      </c>
      <c r="E215" s="47" t="e">
        <f>+#REF!</f>
        <v>#REF!</v>
      </c>
      <c r="F215" s="88"/>
      <c r="G215" s="49"/>
    </row>
    <row r="216" spans="2:8" hidden="1" x14ac:dyDescent="0.25">
      <c r="C216" s="60"/>
      <c r="D216" s="31" t="s">
        <v>50</v>
      </c>
      <c r="E216" s="47" t="e">
        <f>+#REF!</f>
        <v>#REF!</v>
      </c>
      <c r="F216" s="88"/>
      <c r="G216" s="49"/>
    </row>
    <row r="217" spans="2:8" hidden="1" x14ac:dyDescent="0.25">
      <c r="C217" s="60"/>
      <c r="D217" s="31" t="s">
        <v>43</v>
      </c>
      <c r="E217" s="47" t="e">
        <f>+#REF!</f>
        <v>#REF!</v>
      </c>
      <c r="F217" s="88"/>
      <c r="G217" s="89"/>
    </row>
    <row r="218" spans="2:8" ht="15.75" hidden="1" x14ac:dyDescent="0.3">
      <c r="C218" s="60"/>
      <c r="D218" s="32" t="s">
        <v>44</v>
      </c>
      <c r="E218" s="13"/>
      <c r="F218" s="19">
        <f>SUM(F214:F217)</f>
        <v>0</v>
      </c>
    </row>
    <row r="219" spans="2:8" ht="15.75" x14ac:dyDescent="0.3">
      <c r="C219" s="60"/>
      <c r="D219" s="82" t="s">
        <v>60</v>
      </c>
      <c r="E219" s="13">
        <f>+E218+E212+E181</f>
        <v>15318848.609999999</v>
      </c>
      <c r="F219" s="19">
        <f>+F212+F181+F218</f>
        <v>10213674.549999999</v>
      </c>
      <c r="G219" s="49"/>
    </row>
    <row r="220" spans="2:8" ht="15.75" x14ac:dyDescent="0.3">
      <c r="B220" s="48"/>
      <c r="C220" s="49"/>
      <c r="D220" s="207"/>
      <c r="F220" s="90"/>
      <c r="G220" s="48"/>
    </row>
    <row r="221" spans="2:8" ht="15.75" x14ac:dyDescent="0.3">
      <c r="B221" s="48"/>
      <c r="C221" s="49"/>
      <c r="D221" s="207"/>
      <c r="F221" s="91"/>
    </row>
    <row r="239" spans="2:10" x14ac:dyDescent="0.25">
      <c r="B239" s="67" t="s">
        <v>61</v>
      </c>
      <c r="D239" s="14" t="s">
        <v>89</v>
      </c>
      <c r="E239" s="14"/>
      <c r="F239" s="14"/>
      <c r="G239" s="48" t="s">
        <v>85</v>
      </c>
      <c r="H239" t="s">
        <v>90</v>
      </c>
    </row>
    <row r="240" spans="2:10" x14ac:dyDescent="0.25">
      <c r="D240" s="246" t="s">
        <v>91</v>
      </c>
      <c r="E240" s="246"/>
      <c r="F240" s="246"/>
      <c r="G240" s="48"/>
      <c r="H240" s="48" t="s">
        <v>68</v>
      </c>
      <c r="J240" s="48"/>
    </row>
    <row r="241" spans="2:10" x14ac:dyDescent="0.25">
      <c r="D241" s="246" t="s">
        <v>92</v>
      </c>
      <c r="E241" s="246"/>
      <c r="F241" s="246"/>
      <c r="G241" s="48"/>
      <c r="H241" s="48" t="s">
        <v>174</v>
      </c>
      <c r="J241" s="48"/>
    </row>
    <row r="242" spans="2:10" ht="9" customHeight="1" x14ac:dyDescent="0.25">
      <c r="D242" s="68"/>
      <c r="E242" s="68"/>
      <c r="H242" s="48"/>
      <c r="I242" s="48"/>
      <c r="J242" s="48"/>
    </row>
    <row r="243" spans="2:10" x14ac:dyDescent="0.25">
      <c r="B243" s="67" t="s">
        <v>66</v>
      </c>
      <c r="D243" s="48" t="s">
        <v>192</v>
      </c>
      <c r="H243" s="69"/>
      <c r="I243" s="69"/>
      <c r="J243" s="69"/>
    </row>
    <row r="245" spans="2:10" x14ac:dyDescent="0.25">
      <c r="D245" s="48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50"/>
  <sheetViews>
    <sheetView topLeftCell="A210" workbookViewId="0">
      <selection activeCell="A160" sqref="A160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29" t="s">
        <v>88</v>
      </c>
      <c r="J8" s="230"/>
    </row>
    <row r="9" spans="1:10" ht="5.25" customHeight="1" x14ac:dyDescent="0.25"/>
    <row r="10" spans="1:10" x14ac:dyDescent="0.25">
      <c r="A10" s="231" t="s">
        <v>2</v>
      </c>
      <c r="B10" s="231"/>
      <c r="C10" s="231"/>
      <c r="D10" s="231"/>
      <c r="E10" s="231"/>
      <c r="F10" s="231"/>
      <c r="G10" s="231"/>
      <c r="H10" s="231"/>
      <c r="I10" s="231"/>
      <c r="J10" s="231"/>
    </row>
    <row r="11" spans="1:10" x14ac:dyDescent="0.25">
      <c r="A11" s="232" t="s">
        <v>3</v>
      </c>
      <c r="B11" s="232"/>
      <c r="C11" s="232"/>
      <c r="D11" s="232"/>
      <c r="E11" s="232"/>
      <c r="F11" s="232"/>
      <c r="G11" s="232"/>
      <c r="H11" s="232"/>
      <c r="I11" s="232"/>
      <c r="J11" s="232"/>
    </row>
    <row r="12" spans="1:10" x14ac:dyDescent="0.25">
      <c r="A12" s="233" t="s">
        <v>4</v>
      </c>
      <c r="B12" s="232"/>
      <c r="C12" s="232"/>
      <c r="D12" s="232"/>
      <c r="E12" s="232"/>
      <c r="F12" s="232"/>
      <c r="G12" s="232"/>
      <c r="H12" s="232"/>
      <c r="I12" s="232"/>
      <c r="J12" s="232"/>
    </row>
    <row r="13" spans="1:10" ht="4.5" customHeight="1" x14ac:dyDescent="0.25">
      <c r="A13" s="216"/>
      <c r="B13" s="216"/>
      <c r="C13" s="216"/>
      <c r="D13" s="216"/>
      <c r="E13" s="216"/>
      <c r="F13" s="216"/>
      <c r="G13" s="216"/>
      <c r="H13" s="216"/>
      <c r="I13" s="216"/>
      <c r="J13" s="216"/>
    </row>
    <row r="14" spans="1:10" ht="16.5" hidden="1" thickBot="1" x14ac:dyDescent="0.3">
      <c r="A14" s="234" t="s">
        <v>69</v>
      </c>
      <c r="B14" s="234"/>
      <c r="C14" s="234"/>
      <c r="D14" s="234"/>
      <c r="E14" s="234"/>
      <c r="F14" s="234"/>
      <c r="G14" s="234"/>
      <c r="H14" s="234"/>
      <c r="I14" s="234"/>
      <c r="J14" s="234"/>
    </row>
    <row r="15" spans="1:10" ht="30.75" hidden="1" customHeight="1" thickBot="1" x14ac:dyDescent="0.35">
      <c r="A15" s="5" t="s">
        <v>5</v>
      </c>
      <c r="B15" s="6" t="s">
        <v>6</v>
      </c>
      <c r="C15" s="241" t="s">
        <v>7</v>
      </c>
      <c r="D15" s="242"/>
      <c r="E15" s="241" t="s">
        <v>8</v>
      </c>
      <c r="F15" s="243"/>
      <c r="G15" s="241" t="s">
        <v>9</v>
      </c>
      <c r="H15" s="242"/>
      <c r="I15" s="241" t="s">
        <v>10</v>
      </c>
      <c r="J15" s="242"/>
    </row>
    <row r="16" spans="1:10" ht="15.75" hidden="1" x14ac:dyDescent="0.3">
      <c r="A16" s="8"/>
      <c r="B16" s="9"/>
      <c r="C16" s="10" t="s">
        <v>12</v>
      </c>
      <c r="D16" s="10" t="s">
        <v>13</v>
      </c>
      <c r="E16" s="10" t="s">
        <v>12</v>
      </c>
      <c r="F16" s="10" t="s">
        <v>13</v>
      </c>
      <c r="G16" s="10" t="s">
        <v>12</v>
      </c>
      <c r="H16" s="10" t="s">
        <v>13</v>
      </c>
      <c r="I16" s="10" t="s">
        <v>12</v>
      </c>
      <c r="J16" s="10" t="s">
        <v>13</v>
      </c>
    </row>
    <row r="17" spans="1:10" ht="15.75" hidden="1" x14ac:dyDescent="0.3">
      <c r="A17" s="12"/>
      <c r="B17" s="9" t="s">
        <v>14</v>
      </c>
      <c r="C17" s="13">
        <v>1764858.42</v>
      </c>
      <c r="D17" s="13">
        <v>1492317.42</v>
      </c>
      <c r="E17" s="13">
        <v>1764858.42</v>
      </c>
      <c r="F17" s="13">
        <v>1792563.63</v>
      </c>
      <c r="G17" s="13">
        <v>1764858.42</v>
      </c>
      <c r="H17" s="13">
        <v>1578007.92</v>
      </c>
      <c r="I17" s="13">
        <v>1764858.42</v>
      </c>
      <c r="J17" s="13">
        <v>1803793.55</v>
      </c>
    </row>
    <row r="18" spans="1:10" ht="15.75" hidden="1" x14ac:dyDescent="0.3">
      <c r="A18" s="51"/>
      <c r="B18" s="9"/>
      <c r="C18" s="52"/>
      <c r="D18" s="51"/>
      <c r="E18" s="70"/>
      <c r="F18" s="70"/>
      <c r="G18" s="51"/>
      <c r="H18" s="70"/>
      <c r="I18" s="51"/>
      <c r="J18" s="70"/>
    </row>
    <row r="19" spans="1:10" ht="15.75" hidden="1" x14ac:dyDescent="0.3">
      <c r="A19" s="51"/>
      <c r="B19" s="9" t="s">
        <v>15</v>
      </c>
      <c r="C19" s="13">
        <f t="shared" ref="C19:J19" si="0">+C27+C43</f>
        <v>2818474.9200000004</v>
      </c>
      <c r="D19" s="13">
        <f t="shared" si="0"/>
        <v>0</v>
      </c>
      <c r="E19" s="13">
        <f t="shared" si="0"/>
        <v>2818474.9200000004</v>
      </c>
      <c r="F19" s="13">
        <f t="shared" si="0"/>
        <v>67111.01999999999</v>
      </c>
      <c r="G19" s="13">
        <f t="shared" si="0"/>
        <v>2818474.9200000004</v>
      </c>
      <c r="H19" s="13">
        <f t="shared" si="0"/>
        <v>58543.64</v>
      </c>
      <c r="I19" s="13">
        <f t="shared" si="0"/>
        <v>2818474.9200000004</v>
      </c>
      <c r="J19" s="13">
        <f t="shared" si="0"/>
        <v>3743927.3</v>
      </c>
    </row>
    <row r="20" spans="1:10" hidden="1" x14ac:dyDescent="0.25">
      <c r="A20" s="55"/>
      <c r="B20" s="21" t="s">
        <v>16</v>
      </c>
      <c r="C20" s="47">
        <v>62500</v>
      </c>
      <c r="D20" s="47"/>
      <c r="E20" s="47">
        <v>62500</v>
      </c>
      <c r="F20" s="47">
        <v>56112.02</v>
      </c>
      <c r="G20" s="47">
        <v>62500</v>
      </c>
      <c r="H20" s="47"/>
      <c r="I20" s="47">
        <v>62500</v>
      </c>
      <c r="J20" s="47">
        <v>68083.009999999995</v>
      </c>
    </row>
    <row r="21" spans="1:10" hidden="1" x14ac:dyDescent="0.25">
      <c r="A21" s="55"/>
      <c r="B21" s="21" t="s">
        <v>17</v>
      </c>
      <c r="C21" s="47">
        <v>7500</v>
      </c>
      <c r="D21" s="47"/>
      <c r="E21" s="47">
        <v>7500</v>
      </c>
      <c r="F21" s="47">
        <v>10999</v>
      </c>
      <c r="G21" s="47">
        <v>7500</v>
      </c>
      <c r="H21" s="47">
        <v>11011</v>
      </c>
      <c r="I21" s="47">
        <v>7500</v>
      </c>
      <c r="J21" s="47">
        <v>10992</v>
      </c>
    </row>
    <row r="22" spans="1:10" hidden="1" x14ac:dyDescent="0.25">
      <c r="A22" s="55"/>
      <c r="B22" s="21" t="s">
        <v>18</v>
      </c>
      <c r="C22" s="47">
        <v>8133.97</v>
      </c>
      <c r="D22" s="47"/>
      <c r="E22" s="47">
        <v>8133.97</v>
      </c>
      <c r="F22" s="47"/>
      <c r="G22" s="47">
        <v>8133.97</v>
      </c>
      <c r="H22" s="47"/>
      <c r="I22" s="47">
        <v>8133.97</v>
      </c>
      <c r="J22" s="47">
        <v>4358</v>
      </c>
    </row>
    <row r="23" spans="1:10" hidden="1" x14ac:dyDescent="0.25">
      <c r="A23" s="55"/>
      <c r="B23" s="21" t="s">
        <v>19</v>
      </c>
      <c r="C23" s="47">
        <v>33333.33</v>
      </c>
      <c r="D23" s="47"/>
      <c r="E23" s="47">
        <v>33333.33</v>
      </c>
      <c r="F23" s="47"/>
      <c r="G23" s="47">
        <v>33333.33</v>
      </c>
      <c r="H23" s="47"/>
      <c r="I23" s="47">
        <v>33333.33</v>
      </c>
      <c r="J23" s="47">
        <v>45020</v>
      </c>
    </row>
    <row r="24" spans="1:10" hidden="1" x14ac:dyDescent="0.25">
      <c r="A24" s="55"/>
      <c r="B24" s="21" t="s">
        <v>21</v>
      </c>
      <c r="C24" s="47">
        <v>165141.75</v>
      </c>
      <c r="D24" s="47"/>
      <c r="E24" s="47">
        <v>165141.75</v>
      </c>
      <c r="F24" s="47"/>
      <c r="G24" s="47">
        <v>165141.75</v>
      </c>
      <c r="H24" s="47">
        <v>1000</v>
      </c>
      <c r="I24" s="47">
        <v>165141.75</v>
      </c>
      <c r="J24" s="47">
        <v>26842.86</v>
      </c>
    </row>
    <row r="25" spans="1:10" hidden="1" x14ac:dyDescent="0.25">
      <c r="A25" s="55"/>
      <c r="B25" s="21" t="s">
        <v>22</v>
      </c>
      <c r="C25" s="47">
        <v>40000</v>
      </c>
      <c r="D25" s="47"/>
      <c r="E25" s="47">
        <v>40000</v>
      </c>
      <c r="F25" s="47"/>
      <c r="G25" s="47">
        <v>40000</v>
      </c>
      <c r="H25" s="47"/>
      <c r="I25" s="47">
        <v>40000</v>
      </c>
      <c r="J25" s="47">
        <v>76240</v>
      </c>
    </row>
    <row r="26" spans="1:10" hidden="1" x14ac:dyDescent="0.25">
      <c r="A26" s="55"/>
      <c r="B26" s="21" t="s">
        <v>23</v>
      </c>
      <c r="C26" s="47">
        <v>26305.03</v>
      </c>
      <c r="D26" s="47"/>
      <c r="E26" s="47">
        <v>26305.03</v>
      </c>
      <c r="F26" s="47"/>
      <c r="G26" s="47">
        <v>26305.03</v>
      </c>
      <c r="H26" s="47">
        <v>46532.639999999999</v>
      </c>
      <c r="I26" s="47">
        <v>26305.03</v>
      </c>
      <c r="J26" s="47">
        <v>55063.68</v>
      </c>
    </row>
    <row r="27" spans="1:10" ht="16.5" hidden="1" thickBot="1" x14ac:dyDescent="0.35">
      <c r="A27" s="55"/>
      <c r="B27" s="23" t="s">
        <v>24</v>
      </c>
      <c r="C27" s="56">
        <f t="shared" ref="C27:J27" si="1">SUM(C20:C26)</f>
        <v>342914.07999999996</v>
      </c>
      <c r="D27" s="56">
        <f t="shared" si="1"/>
        <v>0</v>
      </c>
      <c r="E27" s="56">
        <f t="shared" si="1"/>
        <v>342914.07999999996</v>
      </c>
      <c r="F27" s="56">
        <f t="shared" si="1"/>
        <v>67111.01999999999</v>
      </c>
      <c r="G27" s="56">
        <f t="shared" si="1"/>
        <v>342914.07999999996</v>
      </c>
      <c r="H27" s="56">
        <f t="shared" si="1"/>
        <v>58543.64</v>
      </c>
      <c r="I27" s="56">
        <f t="shared" si="1"/>
        <v>342914.07999999996</v>
      </c>
      <c r="J27" s="56">
        <f t="shared" si="1"/>
        <v>286599.55</v>
      </c>
    </row>
    <row r="28" spans="1:10" ht="15.75" hidden="1" x14ac:dyDescent="0.3">
      <c r="A28" s="55"/>
      <c r="B28" s="25" t="s">
        <v>25</v>
      </c>
      <c r="C28" s="57"/>
      <c r="D28" s="57"/>
      <c r="E28" s="57"/>
      <c r="F28" s="57"/>
      <c r="G28" s="57"/>
      <c r="H28" s="57"/>
      <c r="I28" s="57"/>
      <c r="J28" s="57"/>
    </row>
    <row r="29" spans="1:10" hidden="1" x14ac:dyDescent="0.25">
      <c r="A29" s="55"/>
      <c r="B29" s="21" t="s">
        <v>26</v>
      </c>
      <c r="C29" s="47">
        <v>60936.45</v>
      </c>
      <c r="D29" s="47"/>
      <c r="E29" s="47">
        <v>60936.45</v>
      </c>
      <c r="F29" s="47"/>
      <c r="G29" s="47">
        <v>60936.45</v>
      </c>
      <c r="H29" s="47"/>
      <c r="I29" s="47">
        <v>60936.45</v>
      </c>
      <c r="J29" s="47">
        <v>202940.25</v>
      </c>
    </row>
    <row r="30" spans="1:10" hidden="1" x14ac:dyDescent="0.25">
      <c r="A30" s="55"/>
      <c r="B30" s="21" t="s">
        <v>27</v>
      </c>
      <c r="C30" s="47">
        <v>600</v>
      </c>
      <c r="D30" s="47"/>
      <c r="E30" s="47">
        <v>600</v>
      </c>
      <c r="F30" s="47"/>
      <c r="G30" s="47">
        <v>600</v>
      </c>
      <c r="H30" s="47"/>
      <c r="I30" s="47">
        <v>600</v>
      </c>
      <c r="J30" s="47"/>
    </row>
    <row r="31" spans="1:10" hidden="1" x14ac:dyDescent="0.25">
      <c r="A31" s="55"/>
      <c r="B31" s="21" t="s">
        <v>56</v>
      </c>
      <c r="C31" s="47">
        <v>945.42</v>
      </c>
      <c r="D31" s="47"/>
      <c r="E31" s="47">
        <v>945.42</v>
      </c>
      <c r="F31" s="47"/>
      <c r="G31" s="47">
        <v>945.42</v>
      </c>
      <c r="H31" s="47"/>
      <c r="I31" s="47">
        <v>945.42</v>
      </c>
      <c r="J31" s="47"/>
    </row>
    <row r="32" spans="1:10" hidden="1" x14ac:dyDescent="0.25">
      <c r="A32" s="55"/>
      <c r="B32" s="21" t="s">
        <v>28</v>
      </c>
      <c r="C32" s="47">
        <v>169652.57</v>
      </c>
      <c r="D32" s="47"/>
      <c r="E32" s="47">
        <v>169652.57</v>
      </c>
      <c r="F32" s="47"/>
      <c r="G32" s="47">
        <v>169652.57</v>
      </c>
      <c r="H32" s="47"/>
      <c r="I32" s="47">
        <v>169652.57</v>
      </c>
      <c r="J32" s="47">
        <v>178282.05</v>
      </c>
    </row>
    <row r="33" spans="1:10" hidden="1" x14ac:dyDescent="0.25">
      <c r="A33" s="55"/>
      <c r="B33" s="21" t="s">
        <v>29</v>
      </c>
      <c r="C33" s="47">
        <v>912</v>
      </c>
      <c r="D33" s="47"/>
      <c r="E33" s="47">
        <v>912</v>
      </c>
      <c r="F33" s="47"/>
      <c r="G33" s="47">
        <v>912</v>
      </c>
      <c r="H33" s="47"/>
      <c r="I33" s="47">
        <v>912</v>
      </c>
      <c r="J33" s="47"/>
    </row>
    <row r="34" spans="1:10" hidden="1" x14ac:dyDescent="0.25">
      <c r="A34" s="55"/>
      <c r="B34" s="21" t="s">
        <v>30</v>
      </c>
      <c r="C34" s="47">
        <v>427229.65</v>
      </c>
      <c r="D34" s="47"/>
      <c r="E34" s="47">
        <v>427229.65</v>
      </c>
      <c r="F34" s="47"/>
      <c r="G34" s="47">
        <v>427229.65</v>
      </c>
      <c r="H34" s="47"/>
      <c r="I34" s="47">
        <v>427229.65</v>
      </c>
      <c r="J34" s="47">
        <v>1425199.8</v>
      </c>
    </row>
    <row r="35" spans="1:10" hidden="1" x14ac:dyDescent="0.25">
      <c r="A35" s="55"/>
      <c r="B35" s="21" t="s">
        <v>31</v>
      </c>
      <c r="C35" s="47">
        <v>100</v>
      </c>
      <c r="D35" s="47"/>
      <c r="E35" s="47">
        <v>100</v>
      </c>
      <c r="F35" s="47"/>
      <c r="G35" s="47">
        <v>100</v>
      </c>
      <c r="H35" s="47"/>
      <c r="I35" s="47">
        <v>100</v>
      </c>
      <c r="J35" s="47"/>
    </row>
    <row r="36" spans="1:10" hidden="1" x14ac:dyDescent="0.25">
      <c r="A36" s="55"/>
      <c r="B36" s="21" t="s">
        <v>32</v>
      </c>
      <c r="C36" s="47">
        <v>13579.7</v>
      </c>
      <c r="D36" s="47"/>
      <c r="E36" s="47">
        <v>13579.7</v>
      </c>
      <c r="F36" s="47"/>
      <c r="G36" s="47">
        <v>13579.7</v>
      </c>
      <c r="H36" s="47"/>
      <c r="I36" s="47">
        <v>13579.7</v>
      </c>
      <c r="J36" s="47">
        <v>75162.240000000005</v>
      </c>
    </row>
    <row r="37" spans="1:10" hidden="1" x14ac:dyDescent="0.25">
      <c r="A37" s="55"/>
      <c r="B37" s="21" t="s">
        <v>34</v>
      </c>
      <c r="C37" s="47">
        <v>310</v>
      </c>
      <c r="D37" s="47"/>
      <c r="E37" s="47">
        <v>310</v>
      </c>
      <c r="F37" s="47"/>
      <c r="G37" s="47">
        <v>310</v>
      </c>
      <c r="H37" s="47"/>
      <c r="I37" s="47">
        <v>310</v>
      </c>
      <c r="J37" s="47"/>
    </row>
    <row r="38" spans="1:10" hidden="1" x14ac:dyDescent="0.25">
      <c r="A38" s="55"/>
      <c r="B38" s="21" t="s">
        <v>35</v>
      </c>
      <c r="C38" s="47">
        <v>10809.43</v>
      </c>
      <c r="D38" s="47"/>
      <c r="E38" s="47">
        <v>10809.43</v>
      </c>
      <c r="F38" s="47"/>
      <c r="G38" s="47">
        <v>10809.43</v>
      </c>
      <c r="H38" s="47"/>
      <c r="I38" s="47">
        <v>10809.43</v>
      </c>
      <c r="J38" s="47">
        <v>14528.6</v>
      </c>
    </row>
    <row r="39" spans="1:10" hidden="1" x14ac:dyDescent="0.25">
      <c r="A39" s="55"/>
      <c r="B39" s="21" t="s">
        <v>36</v>
      </c>
      <c r="C39" s="47">
        <v>1780006.32</v>
      </c>
      <c r="D39" s="47"/>
      <c r="E39" s="47">
        <v>1780006.32</v>
      </c>
      <c r="F39" s="47"/>
      <c r="G39" s="47">
        <v>1780006.32</v>
      </c>
      <c r="H39" s="47"/>
      <c r="I39" s="47">
        <v>1780006.32</v>
      </c>
      <c r="J39" s="47">
        <v>1545914.81</v>
      </c>
    </row>
    <row r="40" spans="1:10" hidden="1" x14ac:dyDescent="0.25">
      <c r="A40" s="55"/>
      <c r="B40" s="21" t="s">
        <v>37</v>
      </c>
      <c r="C40" s="47">
        <v>2208.6999999999998</v>
      </c>
      <c r="D40" s="47"/>
      <c r="E40" s="47">
        <v>2208.6999999999998</v>
      </c>
      <c r="F40" s="47"/>
      <c r="G40" s="47">
        <v>2208.6999999999998</v>
      </c>
      <c r="H40" s="47"/>
      <c r="I40" s="47">
        <v>2208.6999999999998</v>
      </c>
      <c r="J40" s="47">
        <v>15300</v>
      </c>
    </row>
    <row r="41" spans="1:10" hidden="1" x14ac:dyDescent="0.25">
      <c r="A41" s="55"/>
      <c r="B41" s="21" t="s">
        <v>38</v>
      </c>
      <c r="C41" s="47">
        <v>8105.1</v>
      </c>
      <c r="D41" s="47"/>
      <c r="E41" s="47">
        <v>8105.1</v>
      </c>
      <c r="F41" s="47"/>
      <c r="G41" s="47">
        <v>8105.1</v>
      </c>
      <c r="H41" s="47"/>
      <c r="I41" s="47">
        <v>8105.1</v>
      </c>
      <c r="J41" s="47"/>
    </row>
    <row r="42" spans="1:10" hidden="1" x14ac:dyDescent="0.25">
      <c r="A42" s="55"/>
      <c r="B42" s="21" t="s">
        <v>39</v>
      </c>
      <c r="C42" s="47">
        <v>165.5</v>
      </c>
      <c r="D42" s="47"/>
      <c r="E42" s="47">
        <v>165.5</v>
      </c>
      <c r="F42" s="47"/>
      <c r="G42" s="47">
        <v>165.5</v>
      </c>
      <c r="H42" s="47"/>
      <c r="I42" s="47">
        <v>165.5</v>
      </c>
      <c r="J42" s="47"/>
    </row>
    <row r="43" spans="1:10" ht="16.5" hidden="1" thickBot="1" x14ac:dyDescent="0.35">
      <c r="A43" s="55"/>
      <c r="B43" s="27" t="s">
        <v>40</v>
      </c>
      <c r="C43" s="56">
        <f t="shared" ref="C43:J43" si="2">SUM(C29:C42)</f>
        <v>2475560.8400000003</v>
      </c>
      <c r="D43" s="56">
        <f t="shared" si="2"/>
        <v>0</v>
      </c>
      <c r="E43" s="56">
        <f t="shared" si="2"/>
        <v>2475560.8400000003</v>
      </c>
      <c r="F43" s="56">
        <f t="shared" si="2"/>
        <v>0</v>
      </c>
      <c r="G43" s="56">
        <f t="shared" si="2"/>
        <v>2475560.8400000003</v>
      </c>
      <c r="H43" s="56">
        <f t="shared" si="2"/>
        <v>0</v>
      </c>
      <c r="I43" s="56">
        <f t="shared" si="2"/>
        <v>2475560.8400000003</v>
      </c>
      <c r="J43" s="5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34" t="s">
        <v>70</v>
      </c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 ht="28.5" hidden="1" customHeight="1" x14ac:dyDescent="0.25">
      <c r="A47" s="146" t="s">
        <v>5</v>
      </c>
      <c r="B47" s="71" t="s">
        <v>71</v>
      </c>
      <c r="C47" s="248" t="s">
        <v>72</v>
      </c>
      <c r="D47" s="249"/>
      <c r="E47" s="248" t="s">
        <v>73</v>
      </c>
      <c r="F47" s="250"/>
      <c r="G47" s="218" t="s">
        <v>74</v>
      </c>
      <c r="H47" s="219"/>
      <c r="I47" s="219"/>
      <c r="J47" s="219"/>
    </row>
    <row r="48" spans="1:10" hidden="1" x14ac:dyDescent="0.25">
      <c r="A48" s="220"/>
      <c r="B48" s="74" t="s">
        <v>75</v>
      </c>
      <c r="C48" s="220" t="s">
        <v>76</v>
      </c>
      <c r="D48" s="220" t="s">
        <v>77</v>
      </c>
      <c r="E48" s="220" t="s">
        <v>76</v>
      </c>
      <c r="F48" s="220" t="s">
        <v>77</v>
      </c>
      <c r="G48" s="220" t="s">
        <v>76</v>
      </c>
      <c r="H48" s="220" t="s">
        <v>77</v>
      </c>
      <c r="I48" s="220"/>
      <c r="J48" s="220"/>
    </row>
    <row r="49" spans="1:10" hidden="1" x14ac:dyDescent="0.25">
      <c r="A49" s="60"/>
      <c r="B49" s="60"/>
      <c r="C49" s="60"/>
      <c r="D49" s="60"/>
      <c r="E49" s="60"/>
      <c r="F49" s="60"/>
      <c r="G49" s="60"/>
      <c r="H49" s="60"/>
      <c r="I49" s="60"/>
      <c r="J49" s="60"/>
    </row>
    <row r="50" spans="1:10" hidden="1" x14ac:dyDescent="0.25">
      <c r="A50" s="60"/>
      <c r="B50" s="60"/>
      <c r="C50" s="60"/>
      <c r="D50" s="60"/>
      <c r="E50" s="60"/>
      <c r="F50" s="60"/>
      <c r="G50" s="60"/>
      <c r="H50" s="60"/>
      <c r="I50" s="60"/>
      <c r="J50" s="60"/>
    </row>
    <row r="51" spans="1:10" hidden="1" x14ac:dyDescent="0.25">
      <c r="A51" s="60"/>
      <c r="B51" s="74" t="s">
        <v>78</v>
      </c>
      <c r="C51" s="60"/>
      <c r="D51" s="60"/>
      <c r="E51" s="60"/>
      <c r="F51" s="60"/>
      <c r="G51" s="60"/>
      <c r="H51" s="60"/>
      <c r="I51" s="60"/>
      <c r="J51" s="60"/>
    </row>
    <row r="52" spans="1:10" hidden="1" x14ac:dyDescent="0.25">
      <c r="A52" s="60"/>
      <c r="B52" s="60" t="s">
        <v>79</v>
      </c>
      <c r="C52" s="60"/>
      <c r="D52" s="60"/>
      <c r="E52" s="60"/>
      <c r="F52" s="60"/>
      <c r="G52" s="60"/>
      <c r="H52" s="60"/>
      <c r="I52" s="60"/>
      <c r="J52" s="60"/>
    </row>
    <row r="53" spans="1:10" hidden="1" x14ac:dyDescent="0.25">
      <c r="A53" s="60"/>
      <c r="B53" s="60"/>
      <c r="C53" s="60"/>
      <c r="D53" s="60"/>
      <c r="E53" s="60"/>
      <c r="F53" s="60"/>
      <c r="G53" s="60"/>
      <c r="H53" s="60"/>
      <c r="I53" s="60"/>
      <c r="J53" s="60"/>
    </row>
    <row r="54" spans="1:10" hidden="1" x14ac:dyDescent="0.25">
      <c r="A54" s="60"/>
      <c r="B54" s="60"/>
      <c r="C54" s="60"/>
      <c r="D54" s="60"/>
      <c r="E54" s="60"/>
      <c r="F54" s="60"/>
      <c r="G54" s="60"/>
      <c r="H54" s="60"/>
      <c r="I54" s="60"/>
      <c r="J54" s="60"/>
    </row>
    <row r="55" spans="1:10" hidden="1" x14ac:dyDescent="0.25">
      <c r="A55" s="60"/>
      <c r="B55" s="60"/>
      <c r="C55" s="60"/>
      <c r="D55" s="60"/>
      <c r="E55" s="60"/>
      <c r="F55" s="60"/>
      <c r="G55" s="60"/>
      <c r="H55" s="60"/>
      <c r="I55" s="60"/>
      <c r="J55" s="60"/>
    </row>
    <row r="56" spans="1:10" hidden="1" x14ac:dyDescent="0.25">
      <c r="A56" s="60"/>
      <c r="B56" s="60"/>
      <c r="C56" s="60"/>
      <c r="D56" s="60"/>
      <c r="E56" s="60"/>
      <c r="F56" s="60"/>
      <c r="G56" s="60"/>
      <c r="H56" s="60"/>
      <c r="I56" s="60"/>
      <c r="J56" s="60"/>
    </row>
    <row r="57" spans="1:10" hidden="1" x14ac:dyDescent="0.25">
      <c r="A57" s="60"/>
      <c r="B57" s="60"/>
      <c r="C57" s="60"/>
      <c r="D57" s="60"/>
      <c r="E57" s="60"/>
      <c r="F57" s="60"/>
      <c r="G57" s="60"/>
      <c r="H57" s="60"/>
      <c r="I57" s="60"/>
      <c r="J57" s="60"/>
    </row>
    <row r="58" spans="1:10" hidden="1" x14ac:dyDescent="0.25">
      <c r="A58" s="60"/>
      <c r="B58" s="60"/>
      <c r="C58" s="60"/>
      <c r="D58" s="60"/>
      <c r="E58" s="60"/>
      <c r="F58" s="60"/>
      <c r="G58" s="60"/>
      <c r="H58" s="60"/>
      <c r="I58" s="60"/>
      <c r="J58" s="60"/>
    </row>
    <row r="59" spans="1:10" hidden="1" x14ac:dyDescent="0.25">
      <c r="A59" s="60"/>
      <c r="B59" s="60"/>
      <c r="C59" s="60"/>
      <c r="D59" s="60"/>
      <c r="E59" s="60"/>
      <c r="F59" s="60"/>
      <c r="G59" s="60"/>
      <c r="H59" s="60"/>
      <c r="I59" s="60"/>
      <c r="J59" s="60"/>
    </row>
    <row r="60" spans="1:10" hidden="1" x14ac:dyDescent="0.25">
      <c r="A60" s="251" t="s">
        <v>80</v>
      </c>
      <c r="B60" s="251"/>
      <c r="C60" s="60"/>
      <c r="D60" s="60"/>
      <c r="E60" s="60"/>
      <c r="F60" s="60"/>
      <c r="G60" s="60"/>
      <c r="H60" s="60"/>
      <c r="I60" s="60"/>
      <c r="J60" s="6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34" t="s">
        <v>81</v>
      </c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 ht="16.5" hidden="1" customHeight="1" thickBot="1" x14ac:dyDescent="0.35">
      <c r="A74" s="5" t="s">
        <v>5</v>
      </c>
      <c r="B74" s="6" t="s">
        <v>6</v>
      </c>
      <c r="C74" s="241" t="s">
        <v>45</v>
      </c>
      <c r="D74" s="242"/>
      <c r="E74" s="241" t="s">
        <v>46</v>
      </c>
      <c r="F74" s="243"/>
      <c r="G74" s="241" t="s">
        <v>47</v>
      </c>
      <c r="H74" s="242"/>
      <c r="I74" s="241" t="s">
        <v>48</v>
      </c>
      <c r="J74" s="242"/>
    </row>
    <row r="75" spans="1:10" ht="15.75" hidden="1" x14ac:dyDescent="0.3">
      <c r="A75" s="8"/>
      <c r="B75" s="9"/>
      <c r="C75" s="10" t="s">
        <v>12</v>
      </c>
      <c r="D75" s="10" t="s">
        <v>13</v>
      </c>
      <c r="E75" s="10" t="s">
        <v>12</v>
      </c>
      <c r="F75" s="10" t="s">
        <v>13</v>
      </c>
      <c r="G75" s="10" t="s">
        <v>12</v>
      </c>
      <c r="H75" s="10" t="s">
        <v>13</v>
      </c>
      <c r="I75" s="10" t="s">
        <v>12</v>
      </c>
      <c r="J75" s="10" t="s">
        <v>13</v>
      </c>
    </row>
    <row r="76" spans="1:10" ht="15.75" hidden="1" x14ac:dyDescent="0.3">
      <c r="A76" s="12"/>
      <c r="B76" s="9" t="s">
        <v>14</v>
      </c>
      <c r="C76" s="13">
        <v>1764858.42</v>
      </c>
      <c r="D76" s="13">
        <v>2281196.17</v>
      </c>
      <c r="E76" s="13">
        <v>1764858.42</v>
      </c>
      <c r="F76" s="13">
        <v>1896496.89</v>
      </c>
      <c r="G76" s="13"/>
      <c r="H76" s="13"/>
      <c r="I76" s="13"/>
      <c r="J76" s="13"/>
    </row>
    <row r="77" spans="1:10" ht="15.75" hidden="1" x14ac:dyDescent="0.3">
      <c r="A77" s="51"/>
      <c r="B77" s="9"/>
      <c r="C77" s="51"/>
      <c r="D77" s="51"/>
      <c r="E77" s="51"/>
      <c r="F77" s="70"/>
      <c r="G77" s="70"/>
      <c r="H77" s="70"/>
      <c r="I77" s="70"/>
      <c r="J77" s="70"/>
    </row>
    <row r="78" spans="1:10" ht="15.75" hidden="1" x14ac:dyDescent="0.3">
      <c r="A78" s="51"/>
      <c r="B78" s="9" t="s">
        <v>15</v>
      </c>
      <c r="C78" s="13">
        <f t="shared" ref="C78:J78" si="3">+C86+C102</f>
        <v>2818474.9200000004</v>
      </c>
      <c r="D78" s="13">
        <f t="shared" si="3"/>
        <v>3820610.29</v>
      </c>
      <c r="E78" s="13">
        <f t="shared" si="3"/>
        <v>2818474.9200000004</v>
      </c>
      <c r="F78" s="13">
        <f t="shared" si="3"/>
        <v>2361172.1800000002</v>
      </c>
      <c r="G78" s="13">
        <f t="shared" si="3"/>
        <v>0</v>
      </c>
      <c r="H78" s="13">
        <f t="shared" si="3"/>
        <v>0</v>
      </c>
      <c r="I78" s="13">
        <f t="shared" si="3"/>
        <v>0</v>
      </c>
      <c r="J78" s="13">
        <f t="shared" si="3"/>
        <v>0</v>
      </c>
    </row>
    <row r="79" spans="1:10" hidden="1" x14ac:dyDescent="0.25">
      <c r="A79" s="55"/>
      <c r="B79" s="21" t="s">
        <v>16</v>
      </c>
      <c r="C79" s="47">
        <v>62500</v>
      </c>
      <c r="D79" s="47">
        <v>138609.60999999999</v>
      </c>
      <c r="E79" s="47">
        <v>62500</v>
      </c>
      <c r="F79" s="47"/>
      <c r="G79" s="47"/>
      <c r="H79" s="47"/>
      <c r="I79" s="47"/>
      <c r="J79" s="47"/>
    </row>
    <row r="80" spans="1:10" hidden="1" x14ac:dyDescent="0.25">
      <c r="A80" s="55"/>
      <c r="B80" s="21" t="s">
        <v>17</v>
      </c>
      <c r="C80" s="47">
        <v>7500</v>
      </c>
      <c r="D80" s="47">
        <v>9818.25</v>
      </c>
      <c r="E80" s="47">
        <v>7500</v>
      </c>
      <c r="F80" s="47">
        <v>9560.36</v>
      </c>
      <c r="G80" s="47"/>
      <c r="H80" s="47"/>
      <c r="I80" s="47"/>
      <c r="J80" s="47"/>
    </row>
    <row r="81" spans="1:10" hidden="1" x14ac:dyDescent="0.25">
      <c r="A81" s="55"/>
      <c r="B81" s="21" t="s">
        <v>18</v>
      </c>
      <c r="C81" s="47">
        <v>8133.97</v>
      </c>
      <c r="D81" s="47"/>
      <c r="E81" s="47">
        <v>8133.97</v>
      </c>
      <c r="F81" s="47">
        <v>39787</v>
      </c>
      <c r="G81" s="47"/>
      <c r="H81" s="47"/>
      <c r="I81" s="47"/>
      <c r="J81" s="47"/>
    </row>
    <row r="82" spans="1:10" hidden="1" x14ac:dyDescent="0.25">
      <c r="A82" s="55"/>
      <c r="B82" s="21" t="s">
        <v>19</v>
      </c>
      <c r="C82" s="47">
        <v>33333.33</v>
      </c>
      <c r="D82" s="47">
        <v>19161.8</v>
      </c>
      <c r="E82" s="47">
        <v>33333.33</v>
      </c>
      <c r="F82" s="47"/>
      <c r="G82" s="47"/>
      <c r="H82" s="47"/>
      <c r="I82" s="47"/>
      <c r="J82" s="47"/>
    </row>
    <row r="83" spans="1:10" hidden="1" x14ac:dyDescent="0.25">
      <c r="A83" s="55"/>
      <c r="B83" s="21" t="s">
        <v>21</v>
      </c>
      <c r="C83" s="47">
        <v>165141.75</v>
      </c>
      <c r="D83" s="47">
        <v>4057.14</v>
      </c>
      <c r="E83" s="47">
        <v>165141.75</v>
      </c>
      <c r="F83" s="47">
        <v>184282.78</v>
      </c>
      <c r="G83" s="47"/>
      <c r="H83" s="47"/>
      <c r="I83" s="47"/>
      <c r="J83" s="47"/>
    </row>
    <row r="84" spans="1:10" hidden="1" x14ac:dyDescent="0.25">
      <c r="A84" s="55"/>
      <c r="B84" s="21" t="s">
        <v>22</v>
      </c>
      <c r="C84" s="47">
        <v>40000</v>
      </c>
      <c r="D84" s="47">
        <v>38120</v>
      </c>
      <c r="E84" s="47">
        <v>40000</v>
      </c>
      <c r="F84" s="47">
        <v>38120</v>
      </c>
      <c r="G84" s="47"/>
      <c r="H84" s="47"/>
      <c r="I84" s="47"/>
      <c r="J84" s="47"/>
    </row>
    <row r="85" spans="1:10" hidden="1" x14ac:dyDescent="0.25">
      <c r="A85" s="55"/>
      <c r="B85" s="21" t="s">
        <v>23</v>
      </c>
      <c r="C85" s="47">
        <v>26305.03</v>
      </c>
      <c r="D85" s="47">
        <v>48548.639999999999</v>
      </c>
      <c r="E85" s="47">
        <v>26305.03</v>
      </c>
      <c r="F85" s="47">
        <v>44604</v>
      </c>
      <c r="G85" s="47"/>
      <c r="H85" s="47"/>
      <c r="I85" s="47"/>
      <c r="J85" s="47"/>
    </row>
    <row r="86" spans="1:10" ht="16.5" hidden="1" thickBot="1" x14ac:dyDescent="0.35">
      <c r="A86" s="55"/>
      <c r="B86" s="23" t="s">
        <v>24</v>
      </c>
      <c r="C86" s="56">
        <f t="shared" ref="C86:J86" si="4">SUM(C79:C85)</f>
        <v>342914.07999999996</v>
      </c>
      <c r="D86" s="56">
        <f t="shared" si="4"/>
        <v>258315.44</v>
      </c>
      <c r="E86" s="56">
        <f t="shared" si="4"/>
        <v>342914.07999999996</v>
      </c>
      <c r="F86" s="56">
        <f t="shared" si="4"/>
        <v>316354.14</v>
      </c>
      <c r="G86" s="56">
        <f t="shared" si="4"/>
        <v>0</v>
      </c>
      <c r="H86" s="56">
        <f t="shared" si="4"/>
        <v>0</v>
      </c>
      <c r="I86" s="56">
        <f t="shared" si="4"/>
        <v>0</v>
      </c>
      <c r="J86" s="56">
        <f t="shared" si="4"/>
        <v>0</v>
      </c>
    </row>
    <row r="87" spans="1:10" ht="15.75" hidden="1" x14ac:dyDescent="0.3">
      <c r="A87" s="55"/>
      <c r="B87" s="25" t="s">
        <v>25</v>
      </c>
      <c r="C87" s="57"/>
      <c r="D87" s="57"/>
      <c r="E87" s="57"/>
      <c r="F87" s="57"/>
      <c r="G87" s="57"/>
      <c r="H87" s="57"/>
      <c r="I87" s="57"/>
      <c r="J87" s="57"/>
    </row>
    <row r="88" spans="1:10" hidden="1" x14ac:dyDescent="0.25">
      <c r="A88" s="55"/>
      <c r="B88" s="21" t="s">
        <v>26</v>
      </c>
      <c r="C88" s="47">
        <v>60936.45</v>
      </c>
      <c r="D88" s="47">
        <v>1023</v>
      </c>
      <c r="E88" s="47">
        <v>60936.45</v>
      </c>
      <c r="F88" s="47">
        <v>58023.7</v>
      </c>
      <c r="G88" s="47"/>
      <c r="H88" s="47"/>
      <c r="I88" s="47"/>
      <c r="J88" s="47"/>
    </row>
    <row r="89" spans="1:10" hidden="1" x14ac:dyDescent="0.25">
      <c r="A89" s="55"/>
      <c r="B89" s="21" t="s">
        <v>27</v>
      </c>
      <c r="C89" s="47">
        <v>600</v>
      </c>
      <c r="D89" s="47"/>
      <c r="E89" s="47">
        <v>600</v>
      </c>
      <c r="F89" s="47"/>
      <c r="G89" s="47"/>
      <c r="H89" s="47"/>
      <c r="I89" s="47"/>
      <c r="J89" s="47"/>
    </row>
    <row r="90" spans="1:10" hidden="1" x14ac:dyDescent="0.25">
      <c r="A90" s="55"/>
      <c r="B90" s="21" t="s">
        <v>56</v>
      </c>
      <c r="C90" s="47">
        <v>945.42</v>
      </c>
      <c r="D90" s="47"/>
      <c r="E90" s="47">
        <v>945.42</v>
      </c>
      <c r="F90" s="47"/>
      <c r="G90" s="47"/>
      <c r="H90" s="47"/>
      <c r="I90" s="47"/>
      <c r="J90" s="47"/>
    </row>
    <row r="91" spans="1:10" hidden="1" x14ac:dyDescent="0.25">
      <c r="A91" s="55"/>
      <c r="B91" s="21" t="s">
        <v>28</v>
      </c>
      <c r="C91" s="47">
        <v>169652.57</v>
      </c>
      <c r="D91" s="47">
        <v>181188.84</v>
      </c>
      <c r="E91" s="47">
        <v>169652.57</v>
      </c>
      <c r="F91" s="47">
        <v>66957.58</v>
      </c>
      <c r="G91" s="47"/>
      <c r="H91" s="47"/>
      <c r="I91" s="47"/>
      <c r="J91" s="47"/>
    </row>
    <row r="92" spans="1:10" hidden="1" x14ac:dyDescent="0.25">
      <c r="A92" s="55"/>
      <c r="B92" s="21" t="s">
        <v>29</v>
      </c>
      <c r="C92" s="47">
        <v>912</v>
      </c>
      <c r="D92" s="47"/>
      <c r="E92" s="47">
        <v>912</v>
      </c>
      <c r="F92" s="47"/>
      <c r="G92" s="47"/>
      <c r="H92" s="47"/>
      <c r="I92" s="47"/>
      <c r="J92" s="47"/>
    </row>
    <row r="93" spans="1:10" hidden="1" x14ac:dyDescent="0.25">
      <c r="A93" s="55"/>
      <c r="B93" s="21" t="s">
        <v>30</v>
      </c>
      <c r="C93" s="47">
        <v>427229.65</v>
      </c>
      <c r="D93" s="47">
        <v>535053.32999999996</v>
      </c>
      <c r="E93" s="47">
        <v>427229.65</v>
      </c>
      <c r="F93" s="47">
        <v>261536.69</v>
      </c>
      <c r="G93" s="47"/>
      <c r="H93" s="47"/>
      <c r="I93" s="47"/>
      <c r="J93" s="47"/>
    </row>
    <row r="94" spans="1:10" hidden="1" x14ac:dyDescent="0.25">
      <c r="A94" s="55"/>
      <c r="B94" s="21" t="s">
        <v>31</v>
      </c>
      <c r="C94" s="47">
        <v>100</v>
      </c>
      <c r="D94" s="47"/>
      <c r="E94" s="47">
        <v>100</v>
      </c>
      <c r="F94" s="47"/>
      <c r="G94" s="47"/>
      <c r="H94" s="47"/>
      <c r="I94" s="47"/>
      <c r="J94" s="47"/>
    </row>
    <row r="95" spans="1:10" hidden="1" x14ac:dyDescent="0.25">
      <c r="A95" s="55"/>
      <c r="B95" s="21" t="s">
        <v>32</v>
      </c>
      <c r="C95" s="47">
        <v>13579.7</v>
      </c>
      <c r="D95" s="47">
        <v>6224.76</v>
      </c>
      <c r="E95" s="47">
        <v>13579.7</v>
      </c>
      <c r="F95" s="47">
        <v>6630</v>
      </c>
      <c r="G95" s="47"/>
      <c r="H95" s="47"/>
      <c r="I95" s="47"/>
      <c r="J95" s="47"/>
    </row>
    <row r="96" spans="1:10" hidden="1" x14ac:dyDescent="0.25">
      <c r="A96" s="55"/>
      <c r="B96" s="21" t="s">
        <v>34</v>
      </c>
      <c r="C96" s="47">
        <v>310</v>
      </c>
      <c r="D96" s="47">
        <v>3610</v>
      </c>
      <c r="E96" s="47">
        <v>310</v>
      </c>
      <c r="F96" s="47"/>
      <c r="G96" s="47"/>
      <c r="H96" s="47"/>
      <c r="I96" s="47"/>
      <c r="J96" s="47"/>
    </row>
    <row r="97" spans="1:10" hidden="1" x14ac:dyDescent="0.25">
      <c r="A97" s="55"/>
      <c r="B97" s="21" t="s">
        <v>35</v>
      </c>
      <c r="C97" s="47">
        <v>10809.43</v>
      </c>
      <c r="D97" s="47">
        <v>39404.76</v>
      </c>
      <c r="E97" s="47">
        <v>10809.43</v>
      </c>
      <c r="F97" s="47">
        <v>23463</v>
      </c>
      <c r="G97" s="47"/>
      <c r="H97" s="47"/>
      <c r="I97" s="47"/>
      <c r="J97" s="47"/>
    </row>
    <row r="98" spans="1:10" hidden="1" x14ac:dyDescent="0.25">
      <c r="A98" s="55"/>
      <c r="B98" s="21" t="s">
        <v>36</v>
      </c>
      <c r="C98" s="47">
        <v>1780006.32</v>
      </c>
      <c r="D98" s="47">
        <v>2752150.16</v>
      </c>
      <c r="E98" s="47">
        <v>1780006.32</v>
      </c>
      <c r="F98" s="47">
        <v>1617110.07</v>
      </c>
      <c r="G98" s="47"/>
      <c r="H98" s="47"/>
      <c r="I98" s="47"/>
      <c r="J98" s="47"/>
    </row>
    <row r="99" spans="1:10" hidden="1" x14ac:dyDescent="0.25">
      <c r="A99" s="55"/>
      <c r="B99" s="21" t="s">
        <v>37</v>
      </c>
      <c r="C99" s="47">
        <v>2208.6999999999998</v>
      </c>
      <c r="D99" s="47"/>
      <c r="E99" s="47">
        <v>2208.6999999999998</v>
      </c>
      <c r="F99" s="47">
        <v>11097</v>
      </c>
      <c r="G99" s="47"/>
      <c r="H99" s="47"/>
      <c r="I99" s="47"/>
      <c r="J99" s="47"/>
    </row>
    <row r="100" spans="1:10" hidden="1" x14ac:dyDescent="0.25">
      <c r="A100" s="55"/>
      <c r="B100" s="21" t="s">
        <v>38</v>
      </c>
      <c r="C100" s="47">
        <v>8105.1</v>
      </c>
      <c r="D100" s="47">
        <v>43640</v>
      </c>
      <c r="E100" s="47">
        <v>8105.1</v>
      </c>
      <c r="F100" s="47"/>
      <c r="G100" s="47"/>
      <c r="H100" s="47"/>
      <c r="I100" s="47"/>
      <c r="J100" s="47"/>
    </row>
    <row r="101" spans="1:10" hidden="1" x14ac:dyDescent="0.25">
      <c r="A101" s="55"/>
      <c r="B101" s="21" t="s">
        <v>39</v>
      </c>
      <c r="C101" s="47">
        <v>165.5</v>
      </c>
      <c r="D101" s="47"/>
      <c r="E101" s="47">
        <v>165.5</v>
      </c>
      <c r="F101" s="47"/>
      <c r="G101" s="47"/>
      <c r="H101" s="47"/>
      <c r="I101" s="47"/>
      <c r="J101" s="47"/>
    </row>
    <row r="102" spans="1:10" ht="16.5" hidden="1" thickBot="1" x14ac:dyDescent="0.35">
      <c r="A102" s="55"/>
      <c r="B102" s="27" t="s">
        <v>40</v>
      </c>
      <c r="C102" s="56">
        <f t="shared" ref="C102:J102" si="5">SUM(C88:C101)</f>
        <v>2475560.8400000003</v>
      </c>
      <c r="D102" s="56">
        <f t="shared" si="5"/>
        <v>3562294.85</v>
      </c>
      <c r="E102" s="56">
        <f t="shared" si="5"/>
        <v>2475560.8400000003</v>
      </c>
      <c r="F102" s="56">
        <f t="shared" si="5"/>
        <v>2044818.04</v>
      </c>
      <c r="G102" s="56">
        <f t="shared" si="5"/>
        <v>0</v>
      </c>
      <c r="H102" s="56">
        <f t="shared" si="5"/>
        <v>0</v>
      </c>
      <c r="I102" s="56">
        <f t="shared" si="5"/>
        <v>0</v>
      </c>
      <c r="J102" s="5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34" t="s">
        <v>82</v>
      </c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 ht="16.5" hidden="1" customHeight="1" thickBot="1" x14ac:dyDescent="0.35">
      <c r="A124" s="5" t="s">
        <v>5</v>
      </c>
      <c r="B124" s="6" t="s">
        <v>6</v>
      </c>
      <c r="C124" s="241" t="s">
        <v>51</v>
      </c>
      <c r="D124" s="242"/>
      <c r="E124" s="241" t="s">
        <v>52</v>
      </c>
      <c r="F124" s="243"/>
      <c r="G124" s="241" t="s">
        <v>53</v>
      </c>
      <c r="H124" s="242"/>
      <c r="I124" s="241" t="s">
        <v>54</v>
      </c>
      <c r="J124" s="242"/>
    </row>
    <row r="125" spans="1:10" ht="15.75" hidden="1" x14ac:dyDescent="0.3">
      <c r="A125" s="8"/>
      <c r="B125" s="9"/>
      <c r="C125" s="10" t="s">
        <v>12</v>
      </c>
      <c r="D125" s="10" t="s">
        <v>13</v>
      </c>
      <c r="E125" s="10" t="s">
        <v>12</v>
      </c>
      <c r="F125" s="10" t="s">
        <v>13</v>
      </c>
      <c r="G125" s="10" t="s">
        <v>12</v>
      </c>
      <c r="H125" s="10" t="s">
        <v>13</v>
      </c>
      <c r="I125" s="10" t="s">
        <v>12</v>
      </c>
      <c r="J125" s="10" t="s">
        <v>13</v>
      </c>
    </row>
    <row r="126" spans="1:10" ht="15.75" hidden="1" x14ac:dyDescent="0.3">
      <c r="A126" s="12"/>
      <c r="B126" s="9" t="s">
        <v>14</v>
      </c>
      <c r="C126" s="13"/>
      <c r="D126" s="13"/>
      <c r="E126" s="13"/>
      <c r="F126" s="13"/>
      <c r="G126" s="13"/>
      <c r="H126" s="13"/>
      <c r="I126" s="13"/>
      <c r="J126" s="13"/>
    </row>
    <row r="127" spans="1:10" ht="15.75" hidden="1" x14ac:dyDescent="0.3">
      <c r="A127" s="51"/>
      <c r="B127" s="9"/>
      <c r="C127" s="70"/>
      <c r="D127" s="52"/>
      <c r="E127" s="70"/>
      <c r="F127" s="70"/>
      <c r="G127" s="70"/>
      <c r="H127" s="70"/>
      <c r="I127" s="70"/>
      <c r="J127" s="70"/>
    </row>
    <row r="128" spans="1:10" ht="15.75" hidden="1" x14ac:dyDescent="0.3">
      <c r="A128" s="51"/>
      <c r="B128" s="9" t="s">
        <v>15</v>
      </c>
      <c r="C128" s="13">
        <f t="shared" ref="C128:J128" si="6">+C136+C152</f>
        <v>0</v>
      </c>
      <c r="D128" s="13">
        <f t="shared" si="6"/>
        <v>0</v>
      </c>
      <c r="E128" s="13">
        <f t="shared" si="6"/>
        <v>0</v>
      </c>
      <c r="F128" s="13">
        <f t="shared" si="6"/>
        <v>0</v>
      </c>
      <c r="G128" s="13">
        <f t="shared" si="6"/>
        <v>0</v>
      </c>
      <c r="H128" s="13">
        <f t="shared" si="6"/>
        <v>0</v>
      </c>
      <c r="I128" s="13">
        <f t="shared" si="6"/>
        <v>0</v>
      </c>
      <c r="J128" s="13">
        <f t="shared" si="6"/>
        <v>0</v>
      </c>
    </row>
    <row r="129" spans="1:10" hidden="1" x14ac:dyDescent="0.25">
      <c r="A129" s="55"/>
      <c r="B129" s="21" t="s">
        <v>16</v>
      </c>
      <c r="C129" s="47"/>
      <c r="D129" s="47"/>
      <c r="E129" s="47"/>
      <c r="F129" s="47"/>
      <c r="G129" s="47"/>
      <c r="H129" s="47"/>
      <c r="I129" s="47"/>
      <c r="J129" s="47"/>
    </row>
    <row r="130" spans="1:10" hidden="1" x14ac:dyDescent="0.25">
      <c r="A130" s="55"/>
      <c r="B130" s="21" t="s">
        <v>17</v>
      </c>
      <c r="C130" s="47"/>
      <c r="D130" s="47"/>
      <c r="E130" s="47"/>
      <c r="F130" s="47"/>
      <c r="G130" s="47"/>
      <c r="H130" s="47"/>
      <c r="I130" s="47"/>
      <c r="J130" s="47"/>
    </row>
    <row r="131" spans="1:10" hidden="1" x14ac:dyDescent="0.25">
      <c r="A131" s="55"/>
      <c r="B131" s="21" t="s">
        <v>18</v>
      </c>
      <c r="C131" s="47"/>
      <c r="D131" s="47"/>
      <c r="E131" s="47"/>
      <c r="F131" s="47"/>
      <c r="G131" s="47"/>
      <c r="H131" s="47"/>
      <c r="I131" s="47"/>
      <c r="J131" s="47"/>
    </row>
    <row r="132" spans="1:10" hidden="1" x14ac:dyDescent="0.25">
      <c r="A132" s="55"/>
      <c r="B132" s="21" t="s">
        <v>19</v>
      </c>
      <c r="C132" s="47"/>
      <c r="D132" s="47"/>
      <c r="E132" s="47"/>
      <c r="F132" s="47"/>
      <c r="G132" s="47"/>
      <c r="H132" s="47"/>
      <c r="I132" s="47"/>
      <c r="J132" s="47"/>
    </row>
    <row r="133" spans="1:10" hidden="1" x14ac:dyDescent="0.25">
      <c r="A133" s="55"/>
      <c r="B133" s="21" t="s">
        <v>21</v>
      </c>
      <c r="C133" s="47"/>
      <c r="D133" s="47"/>
      <c r="E133" s="47"/>
      <c r="F133" s="47"/>
      <c r="G133" s="47"/>
      <c r="H133" s="47"/>
      <c r="I133" s="47"/>
      <c r="J133" s="47"/>
    </row>
    <row r="134" spans="1:10" hidden="1" x14ac:dyDescent="0.25">
      <c r="A134" s="55"/>
      <c r="B134" s="21" t="s">
        <v>22</v>
      </c>
      <c r="C134" s="47"/>
      <c r="D134" s="47"/>
      <c r="E134" s="47"/>
      <c r="F134" s="47"/>
      <c r="G134" s="47"/>
      <c r="H134" s="47"/>
      <c r="I134" s="47"/>
      <c r="J134" s="47"/>
    </row>
    <row r="135" spans="1:10" hidden="1" x14ac:dyDescent="0.25">
      <c r="A135" s="55"/>
      <c r="B135" s="21" t="s">
        <v>23</v>
      </c>
      <c r="C135" s="47"/>
      <c r="D135" s="47"/>
      <c r="E135" s="47"/>
      <c r="F135" s="47"/>
      <c r="G135" s="47"/>
      <c r="H135" s="47"/>
      <c r="I135" s="47"/>
      <c r="J135" s="47"/>
    </row>
    <row r="136" spans="1:10" ht="16.5" hidden="1" thickBot="1" x14ac:dyDescent="0.35">
      <c r="A136" s="55"/>
      <c r="B136" s="23" t="s">
        <v>24</v>
      </c>
      <c r="C136" s="56">
        <f t="shared" ref="C136:J136" si="7">SUM(C129:C135)</f>
        <v>0</v>
      </c>
      <c r="D136" s="56">
        <f t="shared" si="7"/>
        <v>0</v>
      </c>
      <c r="E136" s="56">
        <f t="shared" si="7"/>
        <v>0</v>
      </c>
      <c r="F136" s="56">
        <f t="shared" si="7"/>
        <v>0</v>
      </c>
      <c r="G136" s="56">
        <f t="shared" si="7"/>
        <v>0</v>
      </c>
      <c r="H136" s="56">
        <f t="shared" si="7"/>
        <v>0</v>
      </c>
      <c r="I136" s="56">
        <f t="shared" si="7"/>
        <v>0</v>
      </c>
      <c r="J136" s="56">
        <f t="shared" si="7"/>
        <v>0</v>
      </c>
    </row>
    <row r="137" spans="1:10" ht="15.75" hidden="1" x14ac:dyDescent="0.3">
      <c r="A137" s="55"/>
      <c r="B137" s="25" t="s">
        <v>25</v>
      </c>
      <c r="C137" s="57"/>
      <c r="D137" s="57"/>
      <c r="E137" s="57"/>
      <c r="F137" s="57"/>
      <c r="G137" s="57"/>
      <c r="H137" s="57"/>
      <c r="I137" s="57"/>
      <c r="J137" s="57"/>
    </row>
    <row r="138" spans="1:10" hidden="1" x14ac:dyDescent="0.25">
      <c r="A138" s="55"/>
      <c r="B138" s="21" t="s">
        <v>26</v>
      </c>
      <c r="C138" s="47"/>
      <c r="D138" s="47"/>
      <c r="E138" s="47"/>
      <c r="F138" s="47"/>
      <c r="G138" s="47"/>
      <c r="H138" s="47"/>
      <c r="I138" s="47"/>
      <c r="J138" s="47"/>
    </row>
    <row r="139" spans="1:10" hidden="1" x14ac:dyDescent="0.25">
      <c r="A139" s="55"/>
      <c r="B139" s="21" t="s">
        <v>83</v>
      </c>
      <c r="C139" s="47"/>
      <c r="D139" s="47"/>
      <c r="E139" s="47"/>
      <c r="F139" s="47"/>
      <c r="G139" s="47"/>
      <c r="H139" s="47"/>
      <c r="I139" s="47"/>
      <c r="J139" s="47"/>
    </row>
    <row r="140" spans="1:10" hidden="1" x14ac:dyDescent="0.25">
      <c r="A140" s="55"/>
      <c r="B140" s="21" t="s">
        <v>56</v>
      </c>
      <c r="C140" s="47"/>
      <c r="D140" s="47"/>
      <c r="E140" s="47"/>
      <c r="F140" s="47"/>
      <c r="G140" s="47"/>
      <c r="H140" s="47"/>
      <c r="I140" s="47"/>
      <c r="J140" s="47"/>
    </row>
    <row r="141" spans="1:10" hidden="1" x14ac:dyDescent="0.25">
      <c r="A141" s="55"/>
      <c r="B141" s="21" t="s">
        <v>28</v>
      </c>
      <c r="C141" s="47"/>
      <c r="D141" s="47"/>
      <c r="E141" s="47"/>
      <c r="F141" s="47"/>
      <c r="G141" s="47"/>
      <c r="H141" s="47"/>
      <c r="I141" s="47"/>
      <c r="J141" s="47"/>
    </row>
    <row r="142" spans="1:10" hidden="1" x14ac:dyDescent="0.25">
      <c r="A142" s="55"/>
      <c r="B142" s="21" t="s">
        <v>29</v>
      </c>
      <c r="C142" s="47"/>
      <c r="D142" s="47"/>
      <c r="E142" s="47"/>
      <c r="F142" s="47"/>
      <c r="G142" s="47"/>
      <c r="H142" s="47"/>
      <c r="I142" s="47"/>
      <c r="J142" s="47"/>
    </row>
    <row r="143" spans="1:10" hidden="1" x14ac:dyDescent="0.25">
      <c r="A143" s="55"/>
      <c r="B143" s="21" t="s">
        <v>30</v>
      </c>
      <c r="C143" s="47"/>
      <c r="D143" s="47"/>
      <c r="E143" s="47"/>
      <c r="F143" s="47"/>
      <c r="G143" s="47"/>
      <c r="H143" s="47"/>
      <c r="I143" s="47"/>
      <c r="J143" s="47"/>
    </row>
    <row r="144" spans="1:10" hidden="1" x14ac:dyDescent="0.25">
      <c r="A144" s="55"/>
      <c r="B144" s="21" t="s">
        <v>31</v>
      </c>
      <c r="C144" s="47"/>
      <c r="D144" s="47"/>
      <c r="E144" s="47"/>
      <c r="F144" s="47"/>
      <c r="G144" s="47"/>
      <c r="H144" s="47"/>
      <c r="I144" s="47"/>
      <c r="J144" s="47"/>
    </row>
    <row r="145" spans="1:10" hidden="1" x14ac:dyDescent="0.25">
      <c r="A145" s="55"/>
      <c r="B145" s="21" t="s">
        <v>32</v>
      </c>
      <c r="C145" s="47"/>
      <c r="D145" s="47"/>
      <c r="E145" s="47"/>
      <c r="F145" s="47"/>
      <c r="G145" s="47"/>
      <c r="H145" s="47"/>
      <c r="I145" s="47"/>
      <c r="J145" s="47"/>
    </row>
    <row r="146" spans="1:10" hidden="1" x14ac:dyDescent="0.25">
      <c r="A146" s="55"/>
      <c r="B146" s="21" t="s">
        <v>34</v>
      </c>
      <c r="C146" s="47"/>
      <c r="D146" s="47"/>
      <c r="E146" s="47"/>
      <c r="F146" s="47"/>
      <c r="G146" s="47"/>
      <c r="H146" s="47"/>
      <c r="I146" s="47"/>
      <c r="J146" s="47"/>
    </row>
    <row r="147" spans="1:10" hidden="1" x14ac:dyDescent="0.25">
      <c r="A147" s="55"/>
      <c r="B147" s="21" t="s">
        <v>35</v>
      </c>
      <c r="C147" s="47"/>
      <c r="D147" s="47"/>
      <c r="E147" s="47"/>
      <c r="F147" s="47"/>
      <c r="G147" s="47"/>
      <c r="H147" s="47"/>
      <c r="I147" s="47"/>
      <c r="J147" s="47"/>
    </row>
    <row r="148" spans="1:10" hidden="1" x14ac:dyDescent="0.25">
      <c r="A148" s="55"/>
      <c r="B148" s="21" t="s">
        <v>36</v>
      </c>
      <c r="C148" s="47"/>
      <c r="D148" s="47"/>
      <c r="E148" s="47"/>
      <c r="F148" s="47"/>
      <c r="G148" s="47"/>
      <c r="H148" s="47"/>
      <c r="I148" s="47"/>
      <c r="J148" s="47"/>
    </row>
    <row r="149" spans="1:10" hidden="1" x14ac:dyDescent="0.25">
      <c r="A149" s="55"/>
      <c r="B149" s="21" t="s">
        <v>37</v>
      </c>
      <c r="C149" s="47"/>
      <c r="D149" s="47"/>
      <c r="E149" s="47"/>
      <c r="F149" s="47"/>
      <c r="G149" s="47"/>
      <c r="H149" s="47"/>
      <c r="I149" s="47"/>
      <c r="J149" s="47"/>
    </row>
    <row r="150" spans="1:10" hidden="1" x14ac:dyDescent="0.25">
      <c r="A150" s="55"/>
      <c r="B150" s="21" t="s">
        <v>38</v>
      </c>
      <c r="C150" s="47"/>
      <c r="D150" s="47"/>
      <c r="E150" s="47"/>
      <c r="F150" s="47"/>
      <c r="G150" s="47"/>
      <c r="H150" s="47"/>
      <c r="I150" s="47"/>
      <c r="J150" s="47"/>
    </row>
    <row r="151" spans="1:10" hidden="1" x14ac:dyDescent="0.25">
      <c r="A151" s="55"/>
      <c r="B151" s="21" t="s">
        <v>39</v>
      </c>
      <c r="C151" s="47"/>
      <c r="D151" s="47"/>
      <c r="E151" s="47"/>
      <c r="F151" s="47"/>
      <c r="G151" s="47"/>
      <c r="H151" s="47"/>
      <c r="I151" s="47"/>
      <c r="J151" s="47"/>
    </row>
    <row r="152" spans="1:10" ht="16.5" hidden="1" thickBot="1" x14ac:dyDescent="0.35">
      <c r="A152" s="55"/>
      <c r="B152" s="27" t="s">
        <v>40</v>
      </c>
      <c r="C152" s="56">
        <f t="shared" ref="C152:J152" si="8">SUM(C138:C151)</f>
        <v>0</v>
      </c>
      <c r="D152" s="56">
        <f t="shared" si="8"/>
        <v>0</v>
      </c>
      <c r="E152" s="56">
        <f t="shared" si="8"/>
        <v>0</v>
      </c>
      <c r="F152" s="56">
        <f t="shared" si="8"/>
        <v>0</v>
      </c>
      <c r="G152" s="56">
        <f t="shared" si="8"/>
        <v>0</v>
      </c>
      <c r="H152" s="56">
        <f t="shared" si="8"/>
        <v>0</v>
      </c>
      <c r="I152" s="56">
        <f t="shared" si="8"/>
        <v>0</v>
      </c>
      <c r="J152" s="56">
        <f t="shared" si="8"/>
        <v>0</v>
      </c>
    </row>
    <row r="153" spans="1:10" hidden="1" x14ac:dyDescent="0.25">
      <c r="D153" s="53"/>
      <c r="J153" s="76"/>
    </row>
    <row r="154" spans="1:10" hidden="1" x14ac:dyDescent="0.25">
      <c r="J154" s="4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32" t="s">
        <v>172</v>
      </c>
      <c r="D177" s="232"/>
      <c r="E177" s="232"/>
      <c r="F177" s="232"/>
    </row>
    <row r="178" spans="3:7" ht="15.75" thickBot="1" x14ac:dyDescent="0.3">
      <c r="C178" s="252" t="s">
        <v>197</v>
      </c>
      <c r="D178" s="252"/>
      <c r="E178" s="252"/>
      <c r="F178" s="252"/>
    </row>
    <row r="179" spans="3:7" ht="16.5" thickBot="1" x14ac:dyDescent="0.35">
      <c r="C179" s="77" t="s">
        <v>5</v>
      </c>
      <c r="D179" s="221" t="s">
        <v>6</v>
      </c>
      <c r="E179" s="253" t="s">
        <v>57</v>
      </c>
      <c r="F179" s="254"/>
    </row>
    <row r="180" spans="3:7" ht="15.75" x14ac:dyDescent="0.3">
      <c r="C180" s="79"/>
      <c r="D180" s="80"/>
      <c r="E180" s="81" t="s">
        <v>12</v>
      </c>
      <c r="F180" s="81" t="s">
        <v>84</v>
      </c>
    </row>
    <row r="181" spans="3:7" ht="15.75" x14ac:dyDescent="0.3">
      <c r="C181" s="12"/>
      <c r="D181" s="9" t="s">
        <v>14</v>
      </c>
      <c r="E181" s="13">
        <f>+'ABRIL CTE-5'!C168</f>
        <v>9659245.3499999996</v>
      </c>
      <c r="F181" s="19">
        <f>+'ABRIL CTE-5'!D168</f>
        <v>9591596.9099999983</v>
      </c>
      <c r="G181" s="49"/>
    </row>
    <row r="182" spans="3:7" ht="15.75" x14ac:dyDescent="0.3">
      <c r="C182" s="51"/>
      <c r="D182" s="9"/>
      <c r="E182" s="51"/>
      <c r="F182" s="17"/>
      <c r="G182" s="49"/>
    </row>
    <row r="183" spans="3:7" ht="15.75" x14ac:dyDescent="0.3">
      <c r="C183" s="51"/>
      <c r="D183" s="9" t="s">
        <v>15</v>
      </c>
      <c r="E183" s="13"/>
      <c r="F183" s="19"/>
    </row>
    <row r="184" spans="3:7" x14ac:dyDescent="0.25">
      <c r="C184" s="20">
        <v>111</v>
      </c>
      <c r="D184" s="21" t="s">
        <v>16</v>
      </c>
      <c r="E184" s="47">
        <f>+'ABRIL CTE-5'!C171</f>
        <v>231946.89</v>
      </c>
      <c r="F184" s="22">
        <v>150200.04999999999</v>
      </c>
      <c r="G184" s="49"/>
    </row>
    <row r="185" spans="3:7" x14ac:dyDescent="0.25">
      <c r="C185" s="20">
        <v>113</v>
      </c>
      <c r="D185" s="21" t="s">
        <v>17</v>
      </c>
      <c r="E185" s="47">
        <f>+'ABRIL CTE-5'!C172</f>
        <v>42258.32</v>
      </c>
      <c r="F185" s="22">
        <v>33659.53</v>
      </c>
      <c r="G185" s="49"/>
    </row>
    <row r="186" spans="3:7" x14ac:dyDescent="0.25">
      <c r="C186" s="20">
        <v>122</v>
      </c>
      <c r="D186" s="21" t="s">
        <v>18</v>
      </c>
      <c r="E186" s="47">
        <f>+'ABRIL CTE-5'!C173</f>
        <v>12171.12</v>
      </c>
      <c r="F186" s="22">
        <v>58746.99</v>
      </c>
      <c r="G186" s="49"/>
    </row>
    <row r="187" spans="3:7" x14ac:dyDescent="0.25">
      <c r="C187" s="20">
        <v>163</v>
      </c>
      <c r="D187" s="21" t="s">
        <v>19</v>
      </c>
      <c r="E187" s="47">
        <f>+'ABRIL CTE-5'!C174</f>
        <v>151848.4</v>
      </c>
      <c r="F187" s="22">
        <v>282117</v>
      </c>
      <c r="G187" s="49"/>
    </row>
    <row r="188" spans="3:7" ht="27" x14ac:dyDescent="0.25">
      <c r="C188" s="20">
        <v>168</v>
      </c>
      <c r="D188" s="198" t="s">
        <v>164</v>
      </c>
      <c r="E188" s="47">
        <f>+'ABRIL CTE-5'!C175</f>
        <v>200</v>
      </c>
      <c r="F188" s="22">
        <v>0</v>
      </c>
      <c r="G188" s="49"/>
    </row>
    <row r="189" spans="3:7" x14ac:dyDescent="0.25">
      <c r="C189" s="20">
        <v>169</v>
      </c>
      <c r="D189" s="21" t="s">
        <v>165</v>
      </c>
      <c r="E189" s="47">
        <f>+'ABRIL CTE-5'!C176</f>
        <v>14106.68</v>
      </c>
      <c r="F189" s="22">
        <v>0</v>
      </c>
      <c r="G189" s="49"/>
    </row>
    <row r="190" spans="3:7" x14ac:dyDescent="0.25">
      <c r="C190" s="20">
        <v>171</v>
      </c>
      <c r="D190" s="21" t="s">
        <v>166</v>
      </c>
      <c r="E190" s="47">
        <f>+'ABRIL CTE-5'!C177</f>
        <v>14553.32</v>
      </c>
      <c r="F190" s="22">
        <v>12000</v>
      </c>
      <c r="G190" s="49"/>
    </row>
    <row r="191" spans="3:7" x14ac:dyDescent="0.25">
      <c r="C191" s="20">
        <v>174</v>
      </c>
      <c r="D191" s="21" t="s">
        <v>20</v>
      </c>
      <c r="E191" s="47">
        <f>+'ABRIL CTE-5'!C178</f>
        <v>29425.32</v>
      </c>
      <c r="F191" s="22">
        <v>29355</v>
      </c>
      <c r="G191" s="49"/>
    </row>
    <row r="192" spans="3:7" x14ac:dyDescent="0.25">
      <c r="C192" s="20">
        <v>182</v>
      </c>
      <c r="D192" s="21" t="s">
        <v>21</v>
      </c>
      <c r="E192" s="47">
        <f>+'ABRIL CTE-5'!C179</f>
        <v>1271947.32</v>
      </c>
      <c r="F192" s="22">
        <v>587585</v>
      </c>
      <c r="G192" s="49"/>
    </row>
    <row r="193" spans="3:8" x14ac:dyDescent="0.25">
      <c r="C193" s="20">
        <v>197</v>
      </c>
      <c r="D193" s="21" t="s">
        <v>22</v>
      </c>
      <c r="E193" s="47">
        <f>+'ABRIL CTE-5'!C180</f>
        <v>169400</v>
      </c>
      <c r="F193" s="22">
        <v>126000</v>
      </c>
      <c r="G193" s="49"/>
    </row>
    <row r="194" spans="3:8" x14ac:dyDescent="0.25">
      <c r="C194" s="20">
        <v>199</v>
      </c>
      <c r="D194" s="21" t="s">
        <v>23</v>
      </c>
      <c r="E194" s="47">
        <f>+'ABRIL CTE-5'!C181</f>
        <v>268240</v>
      </c>
      <c r="F194" s="22">
        <v>180694.75</v>
      </c>
      <c r="G194" s="49"/>
    </row>
    <row r="195" spans="3:8" ht="16.5" thickBot="1" x14ac:dyDescent="0.35">
      <c r="C195" s="20"/>
      <c r="D195" s="23" t="s">
        <v>24</v>
      </c>
      <c r="E195" s="56">
        <f>SUM(E184:E194)</f>
        <v>2206097.37</v>
      </c>
      <c r="F195" s="24">
        <f>SUM(F184:F194)</f>
        <v>1460358.3199999998</v>
      </c>
    </row>
    <row r="196" spans="3:8" ht="15.75" x14ac:dyDescent="0.3">
      <c r="C196" s="20"/>
      <c r="D196" s="25" t="s">
        <v>25</v>
      </c>
      <c r="E196" s="57"/>
      <c r="F196" s="26"/>
    </row>
    <row r="197" spans="3:8" x14ac:dyDescent="0.25">
      <c r="C197" s="20">
        <v>211</v>
      </c>
      <c r="D197" s="21" t="s">
        <v>26</v>
      </c>
      <c r="E197" s="47">
        <f>+'ABRIL CTE-5'!C184</f>
        <v>232662.28</v>
      </c>
      <c r="F197" s="22">
        <v>140210</v>
      </c>
      <c r="G197" s="49"/>
      <c r="H197" s="50"/>
    </row>
    <row r="198" spans="3:8" x14ac:dyDescent="0.25">
      <c r="C198" s="20">
        <v>232</v>
      </c>
      <c r="D198" s="21" t="s">
        <v>27</v>
      </c>
      <c r="E198" s="47">
        <f>+'ABRIL CTE-5'!C185</f>
        <v>50000</v>
      </c>
      <c r="F198" s="22">
        <v>0</v>
      </c>
      <c r="G198" s="49"/>
    </row>
    <row r="199" spans="3:8" x14ac:dyDescent="0.25">
      <c r="C199" s="20">
        <v>261</v>
      </c>
      <c r="D199" s="21" t="s">
        <v>28</v>
      </c>
      <c r="E199" s="47">
        <f>+'ABRIL CTE-5'!C186</f>
        <v>331552.08</v>
      </c>
      <c r="F199" s="22">
        <v>209000.63</v>
      </c>
      <c r="G199" s="49"/>
    </row>
    <row r="200" spans="3:8" x14ac:dyDescent="0.25">
      <c r="C200" s="20">
        <v>262</v>
      </c>
      <c r="D200" s="21" t="s">
        <v>29</v>
      </c>
      <c r="E200" s="47">
        <f>+'ABRIL CTE-5'!C187</f>
        <v>2666.68</v>
      </c>
      <c r="F200" s="22">
        <v>0</v>
      </c>
      <c r="G200" s="49"/>
    </row>
    <row r="201" spans="3:8" x14ac:dyDescent="0.25">
      <c r="C201" s="20">
        <v>266</v>
      </c>
      <c r="D201" s="21" t="s">
        <v>30</v>
      </c>
      <c r="E201" s="47">
        <f>+'ABRIL CTE-5'!C188</f>
        <v>1527757.28</v>
      </c>
      <c r="F201" s="22">
        <f>138040.04+770138.86+105622.62</f>
        <v>1013801.52</v>
      </c>
      <c r="G201" s="49"/>
    </row>
    <row r="202" spans="3:8" x14ac:dyDescent="0.25">
      <c r="C202" s="20">
        <v>267</v>
      </c>
      <c r="D202" s="21" t="s">
        <v>31</v>
      </c>
      <c r="E202" s="47">
        <f>+'ABRIL CTE-5'!C189</f>
        <v>3000</v>
      </c>
      <c r="F202" s="22">
        <v>0</v>
      </c>
      <c r="G202" s="49"/>
    </row>
    <row r="203" spans="3:8" x14ac:dyDescent="0.25">
      <c r="C203" s="20">
        <v>268</v>
      </c>
      <c r="D203" s="21" t="s">
        <v>32</v>
      </c>
      <c r="E203" s="47">
        <f>+'ABRIL CTE-5'!C190</f>
        <v>47245.16</v>
      </c>
      <c r="F203" s="22">
        <v>62988.98</v>
      </c>
      <c r="G203" s="49"/>
    </row>
    <row r="204" spans="3:8" x14ac:dyDescent="0.25">
      <c r="C204" s="20">
        <v>269</v>
      </c>
      <c r="D204" s="21" t="s">
        <v>33</v>
      </c>
      <c r="E204" s="47">
        <f>+'ABRIL CTE-5'!C191</f>
        <v>3333.32</v>
      </c>
      <c r="F204" s="22">
        <v>0</v>
      </c>
      <c r="G204" s="49"/>
    </row>
    <row r="205" spans="3:8" x14ac:dyDescent="0.25">
      <c r="C205" s="20">
        <v>289</v>
      </c>
      <c r="D205" s="21" t="s">
        <v>34</v>
      </c>
      <c r="E205" s="47">
        <f>+'ABRIL CTE-5'!C192</f>
        <v>2299.52</v>
      </c>
      <c r="F205" s="22">
        <v>6592.5</v>
      </c>
      <c r="G205" s="49"/>
    </row>
    <row r="206" spans="3:8" x14ac:dyDescent="0.25">
      <c r="C206" s="20">
        <v>292</v>
      </c>
      <c r="D206" s="21" t="s">
        <v>35</v>
      </c>
      <c r="E206" s="47">
        <f>+'ABRIL CTE-5'!C193</f>
        <v>28059.72</v>
      </c>
      <c r="F206" s="22">
        <v>68995.95</v>
      </c>
      <c r="G206" s="49"/>
    </row>
    <row r="207" spans="3:8" x14ac:dyDescent="0.25">
      <c r="C207" s="20">
        <v>295</v>
      </c>
      <c r="D207" s="21" t="s">
        <v>36</v>
      </c>
      <c r="E207" s="47">
        <f>+'ABRIL CTE-5'!C194</f>
        <v>6194160.2400000002</v>
      </c>
      <c r="F207" s="22">
        <f>2411602.16+632712.44</f>
        <v>3044314.6</v>
      </c>
      <c r="G207" s="49"/>
    </row>
    <row r="208" spans="3:8" x14ac:dyDescent="0.25">
      <c r="C208" s="20">
        <v>297</v>
      </c>
      <c r="D208" s="21" t="s">
        <v>37</v>
      </c>
      <c r="E208" s="47">
        <f>+'ABRIL CTE-5'!C195</f>
        <v>6364.28</v>
      </c>
      <c r="F208" s="22">
        <v>8599.25</v>
      </c>
      <c r="G208" s="49"/>
    </row>
    <row r="209" spans="2:8" x14ac:dyDescent="0.25">
      <c r="C209" s="20">
        <v>298</v>
      </c>
      <c r="D209" s="21" t="s">
        <v>38</v>
      </c>
      <c r="E209" s="47">
        <f>+'ABRIL CTE-5'!C196</f>
        <v>135032.6</v>
      </c>
      <c r="F209" s="22">
        <f>155886+5655</f>
        <v>161541</v>
      </c>
      <c r="G209" s="49"/>
      <c r="H209" s="49"/>
    </row>
    <row r="210" spans="2:8" x14ac:dyDescent="0.25">
      <c r="C210" s="20">
        <v>299</v>
      </c>
      <c r="D210" s="21" t="s">
        <v>39</v>
      </c>
      <c r="E210" s="47">
        <f>+'ABRIL CTE-5'!C197</f>
        <v>76167.320000000007</v>
      </c>
      <c r="F210" s="22">
        <v>14265</v>
      </c>
      <c r="G210" s="49"/>
    </row>
    <row r="211" spans="2:8" ht="16.5" thickBot="1" x14ac:dyDescent="0.35">
      <c r="C211" s="55"/>
      <c r="D211" s="27" t="s">
        <v>40</v>
      </c>
      <c r="E211" s="56">
        <f>SUM(E197:E210)</f>
        <v>8640300.4800000004</v>
      </c>
      <c r="F211" s="24">
        <f>SUM(F197:F210)</f>
        <v>4730309.43</v>
      </c>
    </row>
    <row r="212" spans="2:8" ht="15.75" x14ac:dyDescent="0.3">
      <c r="C212" s="60"/>
      <c r="D212" s="82" t="s">
        <v>58</v>
      </c>
      <c r="E212" s="83">
        <f>+E211+E195</f>
        <v>10846397.850000001</v>
      </c>
      <c r="F212" s="84">
        <f>+F211+F195</f>
        <v>6190667.75</v>
      </c>
      <c r="G212" s="49"/>
    </row>
    <row r="213" spans="2:8" ht="16.5" hidden="1" thickBot="1" x14ac:dyDescent="0.35">
      <c r="C213" s="60"/>
      <c r="D213" s="85" t="s">
        <v>41</v>
      </c>
      <c r="E213" s="86"/>
      <c r="F213" s="87"/>
    </row>
    <row r="214" spans="2:8" hidden="1" x14ac:dyDescent="0.25">
      <c r="C214" s="60"/>
      <c r="D214" s="31" t="s">
        <v>49</v>
      </c>
      <c r="E214" s="47" t="e">
        <f>+#REF!</f>
        <v>#REF!</v>
      </c>
      <c r="F214" s="88"/>
    </row>
    <row r="215" spans="2:8" hidden="1" x14ac:dyDescent="0.25">
      <c r="C215" s="60"/>
      <c r="D215" s="31" t="s">
        <v>42</v>
      </c>
      <c r="E215" s="47" t="e">
        <f>+#REF!</f>
        <v>#REF!</v>
      </c>
      <c r="F215" s="88"/>
      <c r="G215" s="49"/>
    </row>
    <row r="216" spans="2:8" hidden="1" x14ac:dyDescent="0.25">
      <c r="C216" s="60"/>
      <c r="D216" s="31" t="s">
        <v>50</v>
      </c>
      <c r="E216" s="47" t="e">
        <f>+#REF!</f>
        <v>#REF!</v>
      </c>
      <c r="F216" s="88"/>
      <c r="G216" s="49"/>
    </row>
    <row r="217" spans="2:8" hidden="1" x14ac:dyDescent="0.25">
      <c r="C217" s="60"/>
      <c r="D217" s="31" t="s">
        <v>43</v>
      </c>
      <c r="E217" s="47" t="e">
        <f>+#REF!</f>
        <v>#REF!</v>
      </c>
      <c r="F217" s="88"/>
      <c r="G217" s="89"/>
    </row>
    <row r="218" spans="2:8" ht="15.75" hidden="1" x14ac:dyDescent="0.3">
      <c r="C218" s="60"/>
      <c r="D218" s="32" t="s">
        <v>44</v>
      </c>
      <c r="E218" s="13"/>
      <c r="F218" s="19">
        <f>SUM(F214:F217)</f>
        <v>0</v>
      </c>
    </row>
    <row r="219" spans="2:8" ht="15.75" x14ac:dyDescent="0.3">
      <c r="C219" s="60"/>
      <c r="D219" s="82" t="s">
        <v>60</v>
      </c>
      <c r="E219" s="13">
        <f>+E218+E212+E181</f>
        <v>20505643.200000003</v>
      </c>
      <c r="F219" s="19">
        <f>+F212+F181+F218</f>
        <v>15782264.659999998</v>
      </c>
      <c r="G219" s="49"/>
    </row>
    <row r="220" spans="2:8" ht="15.75" x14ac:dyDescent="0.3">
      <c r="B220" s="48"/>
      <c r="C220" s="49"/>
      <c r="D220" s="216"/>
      <c r="F220" s="90"/>
      <c r="G220" s="48"/>
    </row>
    <row r="221" spans="2:8" ht="15.75" x14ac:dyDescent="0.3">
      <c r="B221" s="48"/>
      <c r="C221" s="49"/>
      <c r="D221" s="216"/>
      <c r="F221" s="91"/>
    </row>
    <row r="244" spans="2:10" x14ac:dyDescent="0.25">
      <c r="B244" s="67" t="s">
        <v>61</v>
      </c>
      <c r="D244" s="14" t="s">
        <v>89</v>
      </c>
      <c r="E244" s="14"/>
      <c r="F244" s="14"/>
      <c r="G244" s="48" t="s">
        <v>85</v>
      </c>
      <c r="H244" t="s">
        <v>90</v>
      </c>
    </row>
    <row r="245" spans="2:10" x14ac:dyDescent="0.25">
      <c r="D245" s="246" t="s">
        <v>91</v>
      </c>
      <c r="E245" s="246"/>
      <c r="F245" s="246"/>
      <c r="G245" s="48"/>
      <c r="H245" s="48" t="s">
        <v>68</v>
      </c>
      <c r="J245" s="48"/>
    </row>
    <row r="246" spans="2:10" x14ac:dyDescent="0.25">
      <c r="D246" s="246" t="s">
        <v>92</v>
      </c>
      <c r="E246" s="246"/>
      <c r="F246" s="246"/>
      <c r="G246" s="48"/>
      <c r="H246" s="48" t="s">
        <v>174</v>
      </c>
      <c r="J246" s="48"/>
    </row>
    <row r="247" spans="2:10" ht="9" customHeight="1" x14ac:dyDescent="0.25">
      <c r="D247" s="68"/>
      <c r="E247" s="68"/>
      <c r="H247" s="48"/>
      <c r="I247" s="48"/>
      <c r="J247" s="48"/>
    </row>
    <row r="248" spans="2:10" x14ac:dyDescent="0.25">
      <c r="B248" s="67" t="s">
        <v>66</v>
      </c>
      <c r="D248" s="48" t="s">
        <v>196</v>
      </c>
      <c r="H248" s="69"/>
      <c r="I248" s="69"/>
      <c r="J248" s="69"/>
    </row>
    <row r="250" spans="2:10" x14ac:dyDescent="0.25">
      <c r="D250" s="48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45:F245"/>
    <mergeCell ref="D246:F246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8"/>
  <sheetViews>
    <sheetView topLeftCell="A10" workbookViewId="0">
      <selection activeCell="B208" sqref="B20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92"/>
    </row>
    <row r="6" spans="1:27" ht="15.75" thickBot="1" x14ac:dyDescent="0.3"/>
    <row r="7" spans="1:27" ht="16.5" thickBot="1" x14ac:dyDescent="0.3">
      <c r="B7" s="256" t="s">
        <v>0</v>
      </c>
      <c r="C7" s="257"/>
      <c r="J7" s="93" t="s">
        <v>93</v>
      </c>
    </row>
    <row r="8" spans="1:27" ht="15.75" x14ac:dyDescent="0.25">
      <c r="J8" s="94"/>
    </row>
    <row r="9" spans="1:27" x14ac:dyDescent="0.25">
      <c r="A9" s="232" t="s">
        <v>2</v>
      </c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32" t="s">
        <v>3</v>
      </c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32" t="s">
        <v>94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58" t="s">
        <v>175</v>
      </c>
      <c r="B12" s="258"/>
      <c r="C12" s="258"/>
      <c r="D12" s="258"/>
      <c r="E12" s="258"/>
      <c r="F12" s="258"/>
      <c r="G12" s="258"/>
      <c r="H12" s="258"/>
      <c r="I12" s="258"/>
      <c r="J12" s="258"/>
      <c r="K12" s="258"/>
    </row>
    <row r="14" spans="1:27" ht="15" customHeight="1" x14ac:dyDescent="0.25">
      <c r="A14" s="259" t="s">
        <v>176</v>
      </c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95"/>
      <c r="M14" s="96"/>
    </row>
    <row r="15" spans="1:27" ht="9" customHeight="1" x14ac:dyDescent="0.25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27" x14ac:dyDescent="0.25">
      <c r="A16" s="260" t="s">
        <v>95</v>
      </c>
      <c r="B16" s="262" t="s">
        <v>96</v>
      </c>
      <c r="C16" s="262"/>
      <c r="D16" s="255" t="s">
        <v>97</v>
      </c>
      <c r="E16" s="255"/>
      <c r="F16" s="255" t="s">
        <v>98</v>
      </c>
      <c r="G16" s="255"/>
      <c r="H16" s="262" t="s">
        <v>99</v>
      </c>
      <c r="I16" s="262"/>
      <c r="J16" s="255" t="s">
        <v>100</v>
      </c>
      <c r="K16" s="255"/>
    </row>
    <row r="17" spans="1:13" x14ac:dyDescent="0.25">
      <c r="A17" s="261"/>
      <c r="B17" s="97" t="s">
        <v>101</v>
      </c>
      <c r="C17" s="98" t="s">
        <v>102</v>
      </c>
      <c r="D17" s="97" t="s">
        <v>101</v>
      </c>
      <c r="E17" s="98" t="s">
        <v>102</v>
      </c>
      <c r="F17" s="97" t="s">
        <v>101</v>
      </c>
      <c r="G17" s="98" t="s">
        <v>102</v>
      </c>
      <c r="H17" s="97" t="s">
        <v>101</v>
      </c>
      <c r="I17" s="98" t="s">
        <v>102</v>
      </c>
      <c r="J17" s="97" t="s">
        <v>101</v>
      </c>
      <c r="K17" s="98" t="s">
        <v>102</v>
      </c>
      <c r="L17" s="99"/>
      <c r="M17" s="99"/>
    </row>
    <row r="18" spans="1:13" x14ac:dyDescent="0.25">
      <c r="A18" s="100" t="s">
        <v>75</v>
      </c>
      <c r="B18" s="101">
        <v>2414811.33</v>
      </c>
      <c r="C18" s="101">
        <v>2367268.7000000002</v>
      </c>
      <c r="D18" s="101"/>
      <c r="E18" s="102"/>
      <c r="F18" s="101"/>
      <c r="G18" s="102"/>
      <c r="H18" s="101"/>
      <c r="I18" s="101"/>
      <c r="J18" s="103">
        <f t="shared" ref="J18:K20" si="0">+B18+D18+F18+H18</f>
        <v>2414811.33</v>
      </c>
      <c r="K18" s="103">
        <f t="shared" si="0"/>
        <v>2367268.7000000002</v>
      </c>
      <c r="L18" s="104"/>
      <c r="M18" s="104"/>
    </row>
    <row r="19" spans="1:13" x14ac:dyDescent="0.25">
      <c r="A19" s="100" t="s">
        <v>78</v>
      </c>
      <c r="B19" s="22">
        <v>2612557.86</v>
      </c>
      <c r="C19" s="22">
        <v>0</v>
      </c>
      <c r="D19" s="22"/>
      <c r="E19" s="102"/>
      <c r="F19" s="22"/>
      <c r="G19" s="102"/>
      <c r="H19" s="22"/>
      <c r="I19" s="101"/>
      <c r="J19" s="103">
        <f t="shared" si="0"/>
        <v>2612557.86</v>
      </c>
      <c r="K19" s="103">
        <f t="shared" si="0"/>
        <v>0</v>
      </c>
      <c r="L19" s="104"/>
      <c r="M19" s="104"/>
    </row>
    <row r="20" spans="1:13" ht="15.75" hidden="1" x14ac:dyDescent="0.3">
      <c r="A20" s="100" t="s">
        <v>103</v>
      </c>
      <c r="B20" s="22"/>
      <c r="C20" s="105"/>
      <c r="D20" s="22"/>
      <c r="E20" s="19"/>
      <c r="F20" s="22"/>
      <c r="G20" s="105"/>
      <c r="H20" s="22"/>
      <c r="I20" s="101"/>
      <c r="J20" s="103">
        <f t="shared" si="0"/>
        <v>0</v>
      </c>
      <c r="K20" s="103">
        <f t="shared" si="0"/>
        <v>0</v>
      </c>
      <c r="L20" s="104"/>
      <c r="M20" s="104"/>
    </row>
    <row r="21" spans="1:13" x14ac:dyDescent="0.25">
      <c r="A21" s="100" t="s">
        <v>104</v>
      </c>
      <c r="B21" s="41">
        <f t="shared" ref="B21:K21" si="1">SUM(B18:B20)</f>
        <v>5027369.1899999995</v>
      </c>
      <c r="C21" s="41">
        <f t="shared" si="1"/>
        <v>2367268.7000000002</v>
      </c>
      <c r="D21" s="41">
        <f t="shared" si="1"/>
        <v>0</v>
      </c>
      <c r="E21" s="106">
        <f t="shared" si="1"/>
        <v>0</v>
      </c>
      <c r="F21" s="106">
        <f t="shared" si="1"/>
        <v>0</v>
      </c>
      <c r="G21" s="106">
        <f t="shared" si="1"/>
        <v>0</v>
      </c>
      <c r="H21" s="41">
        <f t="shared" si="1"/>
        <v>0</v>
      </c>
      <c r="I21" s="41">
        <f t="shared" si="1"/>
        <v>0</v>
      </c>
      <c r="J21" s="107">
        <f t="shared" si="1"/>
        <v>5027369.1899999995</v>
      </c>
      <c r="K21" s="107">
        <f t="shared" si="1"/>
        <v>2367268.7000000002</v>
      </c>
      <c r="L21" s="108"/>
      <c r="M21" s="104"/>
    </row>
    <row r="22" spans="1:13" x14ac:dyDescent="0.25">
      <c r="A22" s="34"/>
      <c r="B22" s="109"/>
      <c r="C22" s="110"/>
      <c r="D22" s="110"/>
      <c r="E22" s="110"/>
      <c r="F22" s="110"/>
      <c r="G22" s="110"/>
      <c r="H22" s="110"/>
      <c r="I22" s="110"/>
      <c r="J22" s="111"/>
      <c r="K22" s="110"/>
      <c r="L22" s="112"/>
      <c r="M22" s="113"/>
    </row>
    <row r="23" spans="1:13" ht="15" hidden="1" customHeight="1" x14ac:dyDescent="0.25">
      <c r="A23" s="259" t="s">
        <v>177</v>
      </c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114"/>
      <c r="M23" s="133"/>
    </row>
    <row r="24" spans="1:13" ht="15" hidden="1" customHeight="1" x14ac:dyDescent="0.2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14"/>
      <c r="M24" s="133"/>
    </row>
    <row r="25" spans="1:13" ht="15" hidden="1" customHeight="1" x14ac:dyDescent="0.25">
      <c r="A25" s="263" t="s">
        <v>95</v>
      </c>
      <c r="B25" s="265" t="s">
        <v>105</v>
      </c>
      <c r="C25" s="265"/>
      <c r="D25" s="266" t="s">
        <v>106</v>
      </c>
      <c r="E25" s="266"/>
      <c r="F25" s="266" t="s">
        <v>72</v>
      </c>
      <c r="G25" s="266"/>
      <c r="H25" s="265" t="s">
        <v>73</v>
      </c>
      <c r="I25" s="265"/>
      <c r="J25" s="266" t="s">
        <v>100</v>
      </c>
      <c r="K25" s="266"/>
      <c r="L25" s="114"/>
      <c r="M25" s="133"/>
    </row>
    <row r="26" spans="1:13" ht="15" hidden="1" customHeight="1" x14ac:dyDescent="0.25">
      <c r="A26" s="264"/>
      <c r="B26" s="116" t="s">
        <v>101</v>
      </c>
      <c r="C26" s="115" t="s">
        <v>102</v>
      </c>
      <c r="D26" s="116" t="s">
        <v>101</v>
      </c>
      <c r="E26" s="115" t="s">
        <v>102</v>
      </c>
      <c r="F26" s="116" t="s">
        <v>101</v>
      </c>
      <c r="G26" s="115" t="s">
        <v>102</v>
      </c>
      <c r="H26" s="116" t="s">
        <v>101</v>
      </c>
      <c r="I26" s="115" t="s">
        <v>102</v>
      </c>
      <c r="J26" s="116" t="s">
        <v>101</v>
      </c>
      <c r="K26" s="115" t="s">
        <v>102</v>
      </c>
      <c r="L26" s="114"/>
      <c r="M26" s="133"/>
    </row>
    <row r="27" spans="1:13" ht="15" hidden="1" customHeight="1" x14ac:dyDescent="0.25">
      <c r="A27" s="100" t="s">
        <v>75</v>
      </c>
      <c r="B27" s="101"/>
      <c r="C27" s="102"/>
      <c r="D27" s="101"/>
      <c r="E27" s="102"/>
      <c r="F27" s="101"/>
      <c r="G27" s="22"/>
      <c r="H27" s="101"/>
      <c r="I27" s="102"/>
      <c r="J27" s="103">
        <f t="shared" ref="J27:K29" si="2">+B27+D27+F27+H27</f>
        <v>0</v>
      </c>
      <c r="K27" s="103">
        <f t="shared" si="2"/>
        <v>0</v>
      </c>
      <c r="L27" s="114"/>
      <c r="M27" s="133"/>
    </row>
    <row r="28" spans="1:13" ht="15" hidden="1" customHeight="1" x14ac:dyDescent="0.25">
      <c r="A28" s="100" t="s">
        <v>78</v>
      </c>
      <c r="B28" s="22"/>
      <c r="C28" s="22"/>
      <c r="D28" s="22"/>
      <c r="E28" s="22"/>
      <c r="F28" s="22"/>
      <c r="G28" s="22"/>
      <c r="H28" s="22"/>
      <c r="I28" s="101"/>
      <c r="J28" s="103">
        <f t="shared" si="2"/>
        <v>0</v>
      </c>
      <c r="K28" s="103">
        <f t="shared" si="2"/>
        <v>0</v>
      </c>
      <c r="L28" s="114"/>
      <c r="M28" s="133"/>
    </row>
    <row r="29" spans="1:13" ht="15" hidden="1" customHeight="1" x14ac:dyDescent="0.25">
      <c r="A29" s="100" t="s">
        <v>103</v>
      </c>
      <c r="B29" s="22"/>
      <c r="C29" s="22"/>
      <c r="D29" s="22"/>
      <c r="E29" s="22"/>
      <c r="F29" s="22"/>
      <c r="G29" s="22"/>
      <c r="H29" s="22"/>
      <c r="I29" s="101"/>
      <c r="J29" s="103">
        <f t="shared" si="2"/>
        <v>0</v>
      </c>
      <c r="K29" s="103">
        <f t="shared" si="2"/>
        <v>0</v>
      </c>
      <c r="L29" s="114"/>
      <c r="M29" s="133"/>
    </row>
    <row r="30" spans="1:13" ht="15" hidden="1" customHeight="1" x14ac:dyDescent="0.25">
      <c r="A30" s="100" t="s">
        <v>104</v>
      </c>
      <c r="B30" s="41">
        <f t="shared" ref="B30:K30" si="3">SUM(B27:B29)</f>
        <v>0</v>
      </c>
      <c r="C30" s="41">
        <f t="shared" si="3"/>
        <v>0</v>
      </c>
      <c r="D30" s="41">
        <f t="shared" si="3"/>
        <v>0</v>
      </c>
      <c r="E30" s="106">
        <f t="shared" si="3"/>
        <v>0</v>
      </c>
      <c r="F30" s="41">
        <f t="shared" si="3"/>
        <v>0</v>
      </c>
      <c r="G30" s="106">
        <f t="shared" si="3"/>
        <v>0</v>
      </c>
      <c r="H30" s="41">
        <f t="shared" si="3"/>
        <v>0</v>
      </c>
      <c r="I30" s="41">
        <f t="shared" si="3"/>
        <v>0</v>
      </c>
      <c r="J30" s="107">
        <f t="shared" si="3"/>
        <v>0</v>
      </c>
      <c r="K30" s="107">
        <f t="shared" si="3"/>
        <v>0</v>
      </c>
      <c r="L30" s="114"/>
      <c r="M30" s="133"/>
    </row>
    <row r="31" spans="1:13" ht="15" hidden="1" customHeight="1" x14ac:dyDescent="0.25">
      <c r="A31" s="117"/>
      <c r="B31" s="118"/>
      <c r="C31" s="118"/>
      <c r="D31" s="118"/>
      <c r="E31" s="118"/>
      <c r="F31" s="118"/>
      <c r="G31" s="118"/>
      <c r="H31" s="118"/>
      <c r="I31" s="118"/>
      <c r="J31" s="119"/>
      <c r="K31" s="119"/>
      <c r="L31" s="114"/>
      <c r="M31" s="133"/>
    </row>
    <row r="32" spans="1:13" ht="15" hidden="1" customHeight="1" x14ac:dyDescent="0.25">
      <c r="A32" s="117"/>
      <c r="B32" s="118"/>
      <c r="C32" s="118"/>
      <c r="D32" s="118"/>
      <c r="E32" s="118"/>
      <c r="F32" s="118"/>
      <c r="G32" s="118"/>
      <c r="H32" s="118"/>
      <c r="I32" s="118"/>
      <c r="J32" s="119"/>
      <c r="K32" s="119"/>
      <c r="L32" s="114"/>
      <c r="M32" s="133"/>
    </row>
    <row r="33" spans="1:13" ht="15" hidden="1" customHeight="1" x14ac:dyDescent="0.25">
      <c r="A33" s="259" t="s">
        <v>178</v>
      </c>
      <c r="B33" s="259"/>
      <c r="C33" s="259"/>
      <c r="D33" s="259"/>
      <c r="E33" s="259"/>
      <c r="F33" s="259"/>
      <c r="G33" s="259"/>
      <c r="H33" s="259"/>
      <c r="I33" s="259"/>
      <c r="J33" s="259"/>
      <c r="K33" s="259"/>
      <c r="L33" s="114"/>
      <c r="M33" s="133"/>
    </row>
    <row r="34" spans="1:13" ht="15" hidden="1" customHeight="1" x14ac:dyDescent="0.25">
      <c r="A34" s="120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14"/>
      <c r="M34" s="133"/>
    </row>
    <row r="35" spans="1:13" ht="15" hidden="1" customHeight="1" x14ac:dyDescent="0.25">
      <c r="A35" s="263" t="s">
        <v>95</v>
      </c>
      <c r="B35" s="265" t="s">
        <v>74</v>
      </c>
      <c r="C35" s="265"/>
      <c r="D35" s="266" t="s">
        <v>107</v>
      </c>
      <c r="E35" s="266"/>
      <c r="F35" s="266" t="s">
        <v>108</v>
      </c>
      <c r="G35" s="266"/>
      <c r="H35" s="265" t="s">
        <v>109</v>
      </c>
      <c r="I35" s="265"/>
      <c r="J35" s="266" t="s">
        <v>100</v>
      </c>
      <c r="K35" s="266"/>
      <c r="L35" s="114"/>
      <c r="M35" s="133"/>
    </row>
    <row r="36" spans="1:13" ht="15" hidden="1" customHeight="1" x14ac:dyDescent="0.25">
      <c r="A36" s="264"/>
      <c r="B36" s="116" t="s">
        <v>101</v>
      </c>
      <c r="C36" s="115" t="s">
        <v>102</v>
      </c>
      <c r="D36" s="116" t="s">
        <v>101</v>
      </c>
      <c r="E36" s="115" t="s">
        <v>102</v>
      </c>
      <c r="F36" s="116" t="s">
        <v>101</v>
      </c>
      <c r="G36" s="115" t="s">
        <v>102</v>
      </c>
      <c r="H36" s="116" t="s">
        <v>101</v>
      </c>
      <c r="I36" s="115" t="s">
        <v>102</v>
      </c>
      <c r="J36" s="116" t="s">
        <v>101</v>
      </c>
      <c r="K36" s="115" t="s">
        <v>102</v>
      </c>
      <c r="L36" s="114"/>
      <c r="M36" s="133"/>
    </row>
    <row r="37" spans="1:13" ht="15" hidden="1" customHeight="1" x14ac:dyDescent="0.25">
      <c r="A37" s="100" t="s">
        <v>75</v>
      </c>
      <c r="B37" s="102"/>
      <c r="C37" s="101"/>
      <c r="D37" s="102"/>
      <c r="E37" s="22"/>
      <c r="F37" s="102"/>
      <c r="G37" s="22"/>
      <c r="H37" s="102"/>
      <c r="I37" s="22"/>
      <c r="J37" s="103">
        <f t="shared" ref="J37:K39" si="4">+B37+D37+F37+H37</f>
        <v>0</v>
      </c>
      <c r="K37" s="103">
        <f t="shared" si="4"/>
        <v>0</v>
      </c>
      <c r="L37" s="114"/>
      <c r="M37" s="133"/>
    </row>
    <row r="38" spans="1:13" ht="15" hidden="1" customHeight="1" x14ac:dyDescent="0.25">
      <c r="A38" s="100" t="s">
        <v>78</v>
      </c>
      <c r="B38" s="22"/>
      <c r="C38" s="22"/>
      <c r="D38" s="22"/>
      <c r="E38" s="22"/>
      <c r="F38" s="22"/>
      <c r="G38" s="22"/>
      <c r="H38" s="22"/>
      <c r="I38" s="22"/>
      <c r="J38" s="103">
        <f t="shared" si="4"/>
        <v>0</v>
      </c>
      <c r="K38" s="103">
        <f t="shared" si="4"/>
        <v>0</v>
      </c>
      <c r="L38" s="114"/>
      <c r="M38" s="133"/>
    </row>
    <row r="39" spans="1:13" ht="15" hidden="1" customHeight="1" x14ac:dyDescent="0.25">
      <c r="A39" s="100" t="s">
        <v>110</v>
      </c>
      <c r="B39" s="22"/>
      <c r="C39" s="22"/>
      <c r="D39" s="22"/>
      <c r="E39" s="22"/>
      <c r="F39" s="22"/>
      <c r="G39" s="22"/>
      <c r="H39" s="22"/>
      <c r="I39" s="22"/>
      <c r="J39" s="103">
        <f t="shared" si="4"/>
        <v>0</v>
      </c>
      <c r="K39" s="103">
        <f t="shared" si="4"/>
        <v>0</v>
      </c>
      <c r="L39" s="114"/>
      <c r="M39" s="133"/>
    </row>
    <row r="40" spans="1:13" ht="15" hidden="1" customHeight="1" x14ac:dyDescent="0.25">
      <c r="A40" s="100" t="s">
        <v>104</v>
      </c>
      <c r="B40" s="41">
        <f t="shared" ref="B40:K40" si="5">SUM(B37:B39)</f>
        <v>0</v>
      </c>
      <c r="C40" s="41">
        <f t="shared" si="5"/>
        <v>0</v>
      </c>
      <c r="D40" s="41">
        <f t="shared" si="5"/>
        <v>0</v>
      </c>
      <c r="E40" s="41">
        <f t="shared" si="5"/>
        <v>0</v>
      </c>
      <c r="F40" s="41">
        <f t="shared" si="5"/>
        <v>0</v>
      </c>
      <c r="G40" s="41">
        <f t="shared" si="5"/>
        <v>0</v>
      </c>
      <c r="H40" s="41">
        <f t="shared" si="5"/>
        <v>0</v>
      </c>
      <c r="I40" s="41">
        <f t="shared" si="5"/>
        <v>0</v>
      </c>
      <c r="J40" s="107">
        <f t="shared" si="5"/>
        <v>0</v>
      </c>
      <c r="K40" s="107">
        <f t="shared" si="5"/>
        <v>0</v>
      </c>
      <c r="L40" s="114"/>
      <c r="M40" s="133"/>
    </row>
    <row r="41" spans="1:13" ht="15" hidden="1" customHeight="1" x14ac:dyDescent="0.25">
      <c r="A41" s="121"/>
      <c r="B41" s="122"/>
      <c r="C41" s="122"/>
      <c r="D41" s="122"/>
      <c r="E41" s="122"/>
      <c r="F41" s="122"/>
      <c r="G41" s="122"/>
      <c r="H41" s="122"/>
      <c r="I41" s="122"/>
      <c r="J41" s="123"/>
      <c r="K41" s="123"/>
      <c r="L41" s="114"/>
      <c r="M41" s="133"/>
    </row>
    <row r="42" spans="1:13" ht="15" hidden="1" customHeight="1" x14ac:dyDescent="0.25">
      <c r="A42" s="121"/>
      <c r="B42" s="122"/>
      <c r="C42" s="122"/>
      <c r="D42" s="122"/>
      <c r="E42" s="122"/>
      <c r="F42" s="122"/>
      <c r="G42" s="122"/>
      <c r="H42" s="122"/>
      <c r="I42" s="122"/>
      <c r="J42" s="123"/>
      <c r="K42" s="123"/>
      <c r="L42" s="114"/>
      <c r="M42" s="133"/>
    </row>
    <row r="43" spans="1:13" ht="15" hidden="1" customHeight="1" x14ac:dyDescent="0.25">
      <c r="A43" s="121"/>
      <c r="B43" s="122"/>
      <c r="C43" s="122"/>
      <c r="D43" s="122"/>
      <c r="E43" s="122"/>
      <c r="F43" s="122"/>
      <c r="G43" s="122"/>
      <c r="H43" s="122"/>
      <c r="I43" s="122"/>
      <c r="J43" s="123"/>
      <c r="K43" s="123"/>
      <c r="L43" s="114"/>
      <c r="M43" s="133"/>
    </row>
    <row r="44" spans="1:13" ht="15" hidden="1" customHeight="1" x14ac:dyDescent="0.25">
      <c r="A44" s="121"/>
      <c r="B44" s="122"/>
      <c r="C44" s="122"/>
      <c r="D44" s="122"/>
      <c r="E44" s="122"/>
      <c r="F44" s="122"/>
      <c r="G44" s="122"/>
      <c r="H44" s="122"/>
      <c r="I44" s="122"/>
      <c r="J44" s="123"/>
      <c r="K44" s="123"/>
      <c r="L44" s="114"/>
      <c r="M44" s="133"/>
    </row>
    <row r="45" spans="1:13" ht="15" hidden="1" customHeight="1" x14ac:dyDescent="0.25">
      <c r="A45" s="121"/>
      <c r="B45" s="122"/>
      <c r="C45" s="122"/>
      <c r="D45" s="122"/>
      <c r="E45" s="122"/>
      <c r="F45" s="122"/>
      <c r="G45" s="122"/>
      <c r="H45" s="122"/>
      <c r="I45" s="122"/>
      <c r="J45" s="123"/>
      <c r="K45" s="123"/>
      <c r="L45" s="114"/>
      <c r="M45" s="133"/>
    </row>
    <row r="46" spans="1:13" ht="15" hidden="1" customHeight="1" x14ac:dyDescent="0.25">
      <c r="A46" s="121"/>
      <c r="B46" s="122"/>
      <c r="C46" s="122"/>
      <c r="D46" s="122"/>
      <c r="E46" s="122"/>
      <c r="F46" s="122"/>
      <c r="G46" s="122"/>
      <c r="H46" s="122"/>
      <c r="I46" s="122"/>
      <c r="J46" s="123"/>
      <c r="K46" s="123"/>
      <c r="L46" s="114"/>
      <c r="M46" s="133"/>
    </row>
    <row r="47" spans="1:13" ht="15" customHeight="1" x14ac:dyDescent="0.25">
      <c r="A47" s="121"/>
      <c r="B47" s="122"/>
      <c r="C47" s="122"/>
      <c r="D47" s="122"/>
      <c r="E47" s="122"/>
      <c r="F47" s="122"/>
      <c r="G47" s="122"/>
      <c r="H47" s="122"/>
      <c r="I47" s="122"/>
      <c r="J47" s="123"/>
      <c r="K47" s="123"/>
      <c r="L47" s="114"/>
      <c r="M47" s="133"/>
    </row>
    <row r="48" spans="1:13" ht="15" customHeight="1" x14ac:dyDescent="0.25">
      <c r="A48" s="121"/>
      <c r="B48" s="122"/>
      <c r="C48" s="122"/>
      <c r="D48" s="122"/>
      <c r="E48" s="122"/>
      <c r="F48" s="122"/>
      <c r="G48" s="122"/>
      <c r="H48" s="122"/>
      <c r="I48" s="122"/>
      <c r="J48" s="123"/>
      <c r="K48" s="123"/>
      <c r="L48" s="114"/>
      <c r="M48" s="133"/>
    </row>
    <row r="49" spans="1:13" ht="15" customHeight="1" x14ac:dyDescent="0.25">
      <c r="A49" s="124" t="s">
        <v>179</v>
      </c>
      <c r="B49" s="108"/>
      <c r="C49" s="104"/>
      <c r="D49" s="104"/>
      <c r="E49" s="104"/>
      <c r="F49" s="104"/>
      <c r="G49" s="104"/>
      <c r="H49" s="104"/>
      <c r="I49" s="104"/>
      <c r="J49" s="104"/>
      <c r="K49" s="104"/>
      <c r="L49" s="114"/>
      <c r="M49" s="133"/>
    </row>
    <row r="50" spans="1:13" ht="15" customHeight="1" x14ac:dyDescent="0.25">
      <c r="A50" s="260" t="s">
        <v>95</v>
      </c>
      <c r="B50" s="262" t="s">
        <v>180</v>
      </c>
      <c r="C50" s="262"/>
      <c r="D50" s="104"/>
      <c r="E50" s="104"/>
      <c r="F50" s="104"/>
      <c r="G50" s="104"/>
      <c r="H50" s="104"/>
      <c r="I50" s="104"/>
      <c r="J50" s="104"/>
      <c r="K50" s="104"/>
      <c r="L50" s="114"/>
      <c r="M50" s="133"/>
    </row>
    <row r="51" spans="1:13" ht="15" customHeight="1" x14ac:dyDescent="0.25">
      <c r="A51" s="261"/>
      <c r="B51" s="97" t="s">
        <v>101</v>
      </c>
      <c r="C51" s="98" t="s">
        <v>102</v>
      </c>
      <c r="D51" s="104"/>
      <c r="E51" s="104"/>
      <c r="F51" s="104"/>
      <c r="G51" s="104"/>
      <c r="H51" s="104"/>
      <c r="I51" s="104"/>
      <c r="J51" s="104"/>
      <c r="K51" s="104"/>
      <c r="L51" s="114"/>
      <c r="M51" s="133"/>
    </row>
    <row r="52" spans="1:13" ht="15" customHeight="1" x14ac:dyDescent="0.25">
      <c r="A52" s="125" t="s">
        <v>75</v>
      </c>
      <c r="B52" s="126">
        <f>+J18+J27+J37</f>
        <v>2414811.33</v>
      </c>
      <c r="C52" s="126">
        <f>+K18+K27+K37</f>
        <v>2367268.7000000002</v>
      </c>
      <c r="D52" s="104"/>
      <c r="E52" s="104"/>
      <c r="F52" s="104"/>
      <c r="G52" s="104"/>
      <c r="H52" s="104"/>
      <c r="I52" s="104"/>
      <c r="J52" s="104"/>
      <c r="K52" s="104"/>
      <c r="L52" s="114"/>
      <c r="M52" s="133"/>
    </row>
    <row r="53" spans="1:13" ht="15" customHeight="1" x14ac:dyDescent="0.25">
      <c r="A53" s="125" t="s">
        <v>78</v>
      </c>
      <c r="B53" s="126">
        <f>+J19+J28+J38</f>
        <v>2612557.86</v>
      </c>
      <c r="C53" s="126">
        <f>+K19+K28+K38</f>
        <v>0</v>
      </c>
      <c r="D53" s="104"/>
      <c r="E53" s="104"/>
      <c r="F53" s="104"/>
      <c r="G53" s="104"/>
      <c r="H53" s="104"/>
      <c r="I53" s="104"/>
      <c r="J53" s="104"/>
      <c r="K53" s="104"/>
      <c r="L53" s="114"/>
      <c r="M53" s="133"/>
    </row>
    <row r="54" spans="1:13" ht="15" customHeight="1" x14ac:dyDescent="0.25">
      <c r="A54" s="125" t="s">
        <v>110</v>
      </c>
      <c r="B54" s="126">
        <f>+J39+J29+J20</f>
        <v>0</v>
      </c>
      <c r="C54" s="126">
        <f>K39+K29+K20</f>
        <v>0</v>
      </c>
      <c r="D54" s="104"/>
      <c r="E54" s="104"/>
      <c r="F54" s="104"/>
      <c r="G54" s="104"/>
      <c r="H54" s="104"/>
      <c r="I54" s="104"/>
      <c r="J54" s="104"/>
      <c r="K54" s="104"/>
      <c r="L54" s="114"/>
      <c r="M54" s="133"/>
    </row>
    <row r="55" spans="1:13" ht="15" customHeight="1" x14ac:dyDescent="0.25">
      <c r="A55" s="125" t="s">
        <v>104</v>
      </c>
      <c r="B55" s="127">
        <f>SUM(B52:B54)</f>
        <v>5027369.1899999995</v>
      </c>
      <c r="C55" s="59">
        <f>SUM(C52:C54)</f>
        <v>2367268.7000000002</v>
      </c>
      <c r="D55" s="104"/>
      <c r="E55" s="104"/>
      <c r="F55" s="104"/>
      <c r="G55" s="104"/>
      <c r="H55" s="104"/>
      <c r="I55" s="104"/>
      <c r="J55" s="104"/>
      <c r="K55" s="104"/>
      <c r="L55" s="114"/>
      <c r="M55" s="133"/>
    </row>
    <row r="56" spans="1:13" x14ac:dyDescent="0.25">
      <c r="A56" s="128"/>
      <c r="B56" s="108"/>
      <c r="C56" s="129"/>
      <c r="D56" s="104"/>
      <c r="E56" s="104"/>
      <c r="F56" s="104"/>
      <c r="G56" s="104"/>
      <c r="H56" s="104"/>
      <c r="I56" s="104"/>
      <c r="J56" s="104"/>
      <c r="K56" s="104"/>
      <c r="L56" s="114"/>
      <c r="M56" s="133"/>
    </row>
    <row r="57" spans="1:13" x14ac:dyDescent="0.25">
      <c r="A57" s="128"/>
      <c r="B57" s="49"/>
      <c r="C57" s="130"/>
    </row>
    <row r="75" spans="1:11" x14ac:dyDescent="0.25">
      <c r="A75" s="67" t="s">
        <v>61</v>
      </c>
      <c r="C75" s="14" t="s">
        <v>89</v>
      </c>
      <c r="D75" s="14"/>
      <c r="E75" s="14"/>
      <c r="F75" s="48" t="s">
        <v>85</v>
      </c>
      <c r="H75" t="s">
        <v>67</v>
      </c>
    </row>
    <row r="76" spans="1:11" x14ac:dyDescent="0.25">
      <c r="C76" s="246" t="s">
        <v>86</v>
      </c>
      <c r="D76" s="246"/>
      <c r="E76" s="246"/>
      <c r="F76" s="48"/>
      <c r="G76" s="48"/>
      <c r="H76" s="48" t="s">
        <v>68</v>
      </c>
      <c r="I76" s="48"/>
      <c r="J76" s="48"/>
      <c r="K76" s="48"/>
    </row>
    <row r="77" spans="1:11" x14ac:dyDescent="0.25">
      <c r="C77" s="246" t="s">
        <v>111</v>
      </c>
      <c r="D77" s="246"/>
      <c r="E77" s="246"/>
      <c r="F77" s="48"/>
      <c r="G77" s="48"/>
      <c r="H77" s="48" t="s">
        <v>174</v>
      </c>
      <c r="I77" s="48"/>
      <c r="J77" s="48"/>
      <c r="K77" s="48"/>
    </row>
    <row r="78" spans="1:11" x14ac:dyDescent="0.25">
      <c r="A78" s="67" t="s">
        <v>66</v>
      </c>
      <c r="C78" s="48" t="s">
        <v>171</v>
      </c>
      <c r="G78" s="69"/>
      <c r="H78" s="69"/>
      <c r="I78" s="69"/>
    </row>
  </sheetData>
  <mergeCells count="30">
    <mergeCell ref="A50:A51"/>
    <mergeCell ref="B50:C50"/>
    <mergeCell ref="C76:E76"/>
    <mergeCell ref="C77:E77"/>
    <mergeCell ref="A33:K33"/>
    <mergeCell ref="A35:A36"/>
    <mergeCell ref="B35:C35"/>
    <mergeCell ref="D35:E35"/>
    <mergeCell ref="F35:G35"/>
    <mergeCell ref="H35:I35"/>
    <mergeCell ref="J35:K35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1"/>
  <sheetViews>
    <sheetView topLeftCell="A41" workbookViewId="0">
      <selection activeCell="A162" sqref="A162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92"/>
    </row>
    <row r="6" spans="1:27" ht="15.75" thickBot="1" x14ac:dyDescent="0.3"/>
    <row r="7" spans="1:27" ht="16.5" thickBot="1" x14ac:dyDescent="0.3">
      <c r="B7" s="256" t="s">
        <v>0</v>
      </c>
      <c r="C7" s="257"/>
      <c r="J7" s="93" t="s">
        <v>93</v>
      </c>
    </row>
    <row r="8" spans="1:27" ht="15.75" x14ac:dyDescent="0.25">
      <c r="J8" s="94"/>
    </row>
    <row r="9" spans="1:27" x14ac:dyDescent="0.25">
      <c r="A9" s="232" t="s">
        <v>2</v>
      </c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32" t="s">
        <v>3</v>
      </c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32" t="s">
        <v>94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58" t="s">
        <v>175</v>
      </c>
      <c r="B12" s="258"/>
      <c r="C12" s="258"/>
      <c r="D12" s="258"/>
      <c r="E12" s="258"/>
      <c r="F12" s="258"/>
      <c r="G12" s="258"/>
      <c r="H12" s="258"/>
      <c r="I12" s="258"/>
      <c r="J12" s="258"/>
      <c r="K12" s="258"/>
    </row>
    <row r="14" spans="1:27" ht="15" customHeight="1" x14ac:dyDescent="0.25">
      <c r="A14" s="259" t="s">
        <v>176</v>
      </c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95"/>
      <c r="M14" s="96"/>
    </row>
    <row r="15" spans="1:27" ht="9" customHeight="1" x14ac:dyDescent="0.25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27" x14ac:dyDescent="0.25">
      <c r="A16" s="260" t="s">
        <v>95</v>
      </c>
      <c r="B16" s="262" t="s">
        <v>96</v>
      </c>
      <c r="C16" s="262"/>
      <c r="D16" s="255" t="s">
        <v>97</v>
      </c>
      <c r="E16" s="255"/>
      <c r="F16" s="255" t="s">
        <v>98</v>
      </c>
      <c r="G16" s="255"/>
      <c r="H16" s="262" t="s">
        <v>99</v>
      </c>
      <c r="I16" s="262"/>
      <c r="J16" s="255" t="s">
        <v>100</v>
      </c>
      <c r="K16" s="255"/>
    </row>
    <row r="17" spans="1:13" x14ac:dyDescent="0.25">
      <c r="A17" s="261"/>
      <c r="B17" s="97" t="s">
        <v>101</v>
      </c>
      <c r="C17" s="98" t="s">
        <v>102</v>
      </c>
      <c r="D17" s="97" t="s">
        <v>101</v>
      </c>
      <c r="E17" s="98" t="s">
        <v>102</v>
      </c>
      <c r="F17" s="97" t="s">
        <v>101</v>
      </c>
      <c r="G17" s="98" t="s">
        <v>102</v>
      </c>
      <c r="H17" s="97" t="s">
        <v>101</v>
      </c>
      <c r="I17" s="98" t="s">
        <v>102</v>
      </c>
      <c r="J17" s="97" t="s">
        <v>101</v>
      </c>
      <c r="K17" s="98" t="s">
        <v>102</v>
      </c>
      <c r="L17" s="99"/>
      <c r="M17" s="99"/>
    </row>
    <row r="18" spans="1:13" x14ac:dyDescent="0.25">
      <c r="A18" s="100" t="s">
        <v>75</v>
      </c>
      <c r="B18" s="101">
        <v>2414811.33</v>
      </c>
      <c r="C18" s="101">
        <v>2367268.7000000002</v>
      </c>
      <c r="D18" s="101">
        <v>2414811.34</v>
      </c>
      <c r="E18" s="102">
        <v>2396683.9</v>
      </c>
      <c r="F18" s="101"/>
      <c r="G18" s="102"/>
      <c r="H18" s="101"/>
      <c r="I18" s="101"/>
      <c r="J18" s="103">
        <f t="shared" ref="J18:K20" si="0">+B18+D18+F18+H18</f>
        <v>4829622.67</v>
      </c>
      <c r="K18" s="103">
        <f t="shared" si="0"/>
        <v>4763952.5999999996</v>
      </c>
      <c r="L18" s="104"/>
      <c r="M18" s="104"/>
    </row>
    <row r="19" spans="1:13" x14ac:dyDescent="0.25">
      <c r="A19" s="100" t="s">
        <v>78</v>
      </c>
      <c r="B19" s="22">
        <v>2612557.86</v>
      </c>
      <c r="C19" s="22">
        <v>0</v>
      </c>
      <c r="D19" s="22">
        <v>2689873.49</v>
      </c>
      <c r="E19" s="102">
        <v>16502.89</v>
      </c>
      <c r="F19" s="22"/>
      <c r="G19" s="102"/>
      <c r="H19" s="22"/>
      <c r="I19" s="101"/>
      <c r="J19" s="103">
        <f t="shared" si="0"/>
        <v>5302431.3499999996</v>
      </c>
      <c r="K19" s="103">
        <f t="shared" si="0"/>
        <v>16502.89</v>
      </c>
      <c r="L19" s="104"/>
      <c r="M19" s="104"/>
    </row>
    <row r="20" spans="1:13" ht="15.75" hidden="1" x14ac:dyDescent="0.3">
      <c r="A20" s="100" t="s">
        <v>103</v>
      </c>
      <c r="B20" s="22"/>
      <c r="C20" s="105"/>
      <c r="D20" s="22"/>
      <c r="E20" s="19"/>
      <c r="F20" s="22"/>
      <c r="G20" s="105"/>
      <c r="H20" s="22"/>
      <c r="I20" s="101"/>
      <c r="J20" s="103">
        <f t="shared" si="0"/>
        <v>0</v>
      </c>
      <c r="K20" s="103">
        <f t="shared" si="0"/>
        <v>0</v>
      </c>
      <c r="L20" s="104"/>
      <c r="M20" s="104"/>
    </row>
    <row r="21" spans="1:13" x14ac:dyDescent="0.25">
      <c r="A21" s="100" t="s">
        <v>104</v>
      </c>
      <c r="B21" s="41">
        <f t="shared" ref="B21:K21" si="1">SUM(B18:B20)</f>
        <v>5027369.1899999995</v>
      </c>
      <c r="C21" s="41">
        <f t="shared" si="1"/>
        <v>2367268.7000000002</v>
      </c>
      <c r="D21" s="41">
        <f t="shared" si="1"/>
        <v>5104684.83</v>
      </c>
      <c r="E21" s="106">
        <f t="shared" si="1"/>
        <v>2413186.79</v>
      </c>
      <c r="F21" s="106">
        <f t="shared" si="1"/>
        <v>0</v>
      </c>
      <c r="G21" s="106">
        <f t="shared" si="1"/>
        <v>0</v>
      </c>
      <c r="H21" s="41">
        <f t="shared" si="1"/>
        <v>0</v>
      </c>
      <c r="I21" s="41">
        <f t="shared" si="1"/>
        <v>0</v>
      </c>
      <c r="J21" s="107">
        <f t="shared" si="1"/>
        <v>10132054.02</v>
      </c>
      <c r="K21" s="107">
        <f t="shared" si="1"/>
        <v>4780455.4899999993</v>
      </c>
      <c r="L21" s="108"/>
      <c r="M21" s="104"/>
    </row>
    <row r="22" spans="1:13" x14ac:dyDescent="0.25">
      <c r="A22" s="34"/>
      <c r="B22" s="109"/>
      <c r="C22" s="110"/>
      <c r="D22" s="110"/>
      <c r="E22" s="110"/>
      <c r="F22" s="110"/>
      <c r="G22" s="110"/>
      <c r="H22" s="110"/>
      <c r="I22" s="110"/>
      <c r="J22" s="111"/>
      <c r="K22" s="110"/>
      <c r="L22" s="112"/>
      <c r="M22" s="113"/>
    </row>
    <row r="23" spans="1:13" ht="15" hidden="1" customHeight="1" x14ac:dyDescent="0.25">
      <c r="A23" s="259" t="s">
        <v>177</v>
      </c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114"/>
      <c r="M23" s="133"/>
    </row>
    <row r="24" spans="1:13" ht="15" hidden="1" customHeight="1" x14ac:dyDescent="0.2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14"/>
      <c r="M24" s="133"/>
    </row>
    <row r="25" spans="1:13" ht="15" hidden="1" customHeight="1" x14ac:dyDescent="0.25">
      <c r="A25" s="263" t="s">
        <v>95</v>
      </c>
      <c r="B25" s="265" t="s">
        <v>105</v>
      </c>
      <c r="C25" s="265"/>
      <c r="D25" s="266" t="s">
        <v>106</v>
      </c>
      <c r="E25" s="266"/>
      <c r="F25" s="266" t="s">
        <v>72</v>
      </c>
      <c r="G25" s="266"/>
      <c r="H25" s="265" t="s">
        <v>73</v>
      </c>
      <c r="I25" s="265"/>
      <c r="J25" s="266" t="s">
        <v>100</v>
      </c>
      <c r="K25" s="266"/>
      <c r="L25" s="114"/>
      <c r="M25" s="133"/>
    </row>
    <row r="26" spans="1:13" ht="15" hidden="1" customHeight="1" x14ac:dyDescent="0.25">
      <c r="A26" s="264"/>
      <c r="B26" s="116" t="s">
        <v>101</v>
      </c>
      <c r="C26" s="115" t="s">
        <v>102</v>
      </c>
      <c r="D26" s="116" t="s">
        <v>101</v>
      </c>
      <c r="E26" s="115" t="s">
        <v>102</v>
      </c>
      <c r="F26" s="116" t="s">
        <v>101</v>
      </c>
      <c r="G26" s="115" t="s">
        <v>102</v>
      </c>
      <c r="H26" s="116" t="s">
        <v>101</v>
      </c>
      <c r="I26" s="115" t="s">
        <v>102</v>
      </c>
      <c r="J26" s="116" t="s">
        <v>101</v>
      </c>
      <c r="K26" s="115" t="s">
        <v>102</v>
      </c>
      <c r="L26" s="114"/>
      <c r="M26" s="133"/>
    </row>
    <row r="27" spans="1:13" ht="15" hidden="1" customHeight="1" x14ac:dyDescent="0.25">
      <c r="A27" s="100" t="s">
        <v>75</v>
      </c>
      <c r="B27" s="101"/>
      <c r="C27" s="102"/>
      <c r="D27" s="101"/>
      <c r="E27" s="102"/>
      <c r="F27" s="101"/>
      <c r="G27" s="22"/>
      <c r="H27" s="101"/>
      <c r="I27" s="102"/>
      <c r="J27" s="103">
        <f t="shared" ref="J27:K29" si="2">+B27+D27+F27+H27</f>
        <v>0</v>
      </c>
      <c r="K27" s="103">
        <f t="shared" si="2"/>
        <v>0</v>
      </c>
      <c r="L27" s="114"/>
      <c r="M27" s="133"/>
    </row>
    <row r="28" spans="1:13" ht="15" hidden="1" customHeight="1" x14ac:dyDescent="0.25">
      <c r="A28" s="100" t="s">
        <v>78</v>
      </c>
      <c r="B28" s="22"/>
      <c r="C28" s="22"/>
      <c r="D28" s="22"/>
      <c r="E28" s="22"/>
      <c r="F28" s="22"/>
      <c r="G28" s="22"/>
      <c r="H28" s="22"/>
      <c r="I28" s="101"/>
      <c r="J28" s="103">
        <f t="shared" si="2"/>
        <v>0</v>
      </c>
      <c r="K28" s="103">
        <f t="shared" si="2"/>
        <v>0</v>
      </c>
      <c r="L28" s="114"/>
      <c r="M28" s="133"/>
    </row>
    <row r="29" spans="1:13" ht="15" hidden="1" customHeight="1" x14ac:dyDescent="0.25">
      <c r="A29" s="100" t="s">
        <v>103</v>
      </c>
      <c r="B29" s="22"/>
      <c r="C29" s="22"/>
      <c r="D29" s="22"/>
      <c r="E29" s="22"/>
      <c r="F29" s="22"/>
      <c r="G29" s="22"/>
      <c r="H29" s="22"/>
      <c r="I29" s="101"/>
      <c r="J29" s="103">
        <f t="shared" si="2"/>
        <v>0</v>
      </c>
      <c r="K29" s="103">
        <f t="shared" si="2"/>
        <v>0</v>
      </c>
      <c r="L29" s="114"/>
      <c r="M29" s="133"/>
    </row>
    <row r="30" spans="1:13" ht="15" hidden="1" customHeight="1" x14ac:dyDescent="0.25">
      <c r="A30" s="100" t="s">
        <v>104</v>
      </c>
      <c r="B30" s="41">
        <f t="shared" ref="B30:K30" si="3">SUM(B27:B29)</f>
        <v>0</v>
      </c>
      <c r="C30" s="41">
        <f t="shared" si="3"/>
        <v>0</v>
      </c>
      <c r="D30" s="41">
        <f t="shared" si="3"/>
        <v>0</v>
      </c>
      <c r="E30" s="106">
        <f t="shared" si="3"/>
        <v>0</v>
      </c>
      <c r="F30" s="41">
        <f t="shared" si="3"/>
        <v>0</v>
      </c>
      <c r="G30" s="106">
        <f t="shared" si="3"/>
        <v>0</v>
      </c>
      <c r="H30" s="41">
        <f t="shared" si="3"/>
        <v>0</v>
      </c>
      <c r="I30" s="41">
        <f t="shared" si="3"/>
        <v>0</v>
      </c>
      <c r="J30" s="107">
        <f t="shared" si="3"/>
        <v>0</v>
      </c>
      <c r="K30" s="107">
        <f t="shared" si="3"/>
        <v>0</v>
      </c>
      <c r="L30" s="114"/>
      <c r="M30" s="133"/>
    </row>
    <row r="31" spans="1:13" ht="15" hidden="1" customHeight="1" x14ac:dyDescent="0.25">
      <c r="A31" s="117"/>
      <c r="B31" s="118"/>
      <c r="C31" s="118"/>
      <c r="D31" s="118"/>
      <c r="E31" s="118"/>
      <c r="F31" s="118"/>
      <c r="G31" s="118"/>
      <c r="H31" s="118"/>
      <c r="I31" s="118"/>
      <c r="J31" s="119"/>
      <c r="K31" s="119"/>
      <c r="L31" s="114"/>
      <c r="M31" s="133"/>
    </row>
    <row r="32" spans="1:13" ht="15" hidden="1" customHeight="1" x14ac:dyDescent="0.25">
      <c r="A32" s="117"/>
      <c r="B32" s="118"/>
      <c r="C32" s="118"/>
      <c r="D32" s="118"/>
      <c r="E32" s="118"/>
      <c r="F32" s="118"/>
      <c r="G32" s="118"/>
      <c r="H32" s="118"/>
      <c r="I32" s="118"/>
      <c r="J32" s="119"/>
      <c r="K32" s="119"/>
      <c r="L32" s="114"/>
      <c r="M32" s="133"/>
    </row>
    <row r="33" spans="1:13" ht="15" hidden="1" customHeight="1" x14ac:dyDescent="0.25">
      <c r="A33" s="259" t="s">
        <v>178</v>
      </c>
      <c r="B33" s="259"/>
      <c r="C33" s="259"/>
      <c r="D33" s="259"/>
      <c r="E33" s="259"/>
      <c r="F33" s="259"/>
      <c r="G33" s="259"/>
      <c r="H33" s="259"/>
      <c r="I33" s="259"/>
      <c r="J33" s="259"/>
      <c r="K33" s="259"/>
      <c r="L33" s="114"/>
      <c r="M33" s="133"/>
    </row>
    <row r="34" spans="1:13" ht="15" hidden="1" customHeight="1" x14ac:dyDescent="0.25">
      <c r="A34" s="120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14"/>
      <c r="M34" s="133"/>
    </row>
    <row r="35" spans="1:13" ht="15" hidden="1" customHeight="1" x14ac:dyDescent="0.25">
      <c r="A35" s="263" t="s">
        <v>95</v>
      </c>
      <c r="B35" s="265" t="s">
        <v>74</v>
      </c>
      <c r="C35" s="265"/>
      <c r="D35" s="266" t="s">
        <v>107</v>
      </c>
      <c r="E35" s="266"/>
      <c r="F35" s="266" t="s">
        <v>108</v>
      </c>
      <c r="G35" s="266"/>
      <c r="H35" s="265" t="s">
        <v>109</v>
      </c>
      <c r="I35" s="265"/>
      <c r="J35" s="266" t="s">
        <v>100</v>
      </c>
      <c r="K35" s="266"/>
      <c r="L35" s="114"/>
      <c r="M35" s="133"/>
    </row>
    <row r="36" spans="1:13" ht="15" hidden="1" customHeight="1" x14ac:dyDescent="0.25">
      <c r="A36" s="264"/>
      <c r="B36" s="116" t="s">
        <v>101</v>
      </c>
      <c r="C36" s="115" t="s">
        <v>102</v>
      </c>
      <c r="D36" s="116" t="s">
        <v>101</v>
      </c>
      <c r="E36" s="115" t="s">
        <v>102</v>
      </c>
      <c r="F36" s="116" t="s">
        <v>101</v>
      </c>
      <c r="G36" s="115" t="s">
        <v>102</v>
      </c>
      <c r="H36" s="116" t="s">
        <v>101</v>
      </c>
      <c r="I36" s="115" t="s">
        <v>102</v>
      </c>
      <c r="J36" s="116" t="s">
        <v>101</v>
      </c>
      <c r="K36" s="115" t="s">
        <v>102</v>
      </c>
      <c r="L36" s="114"/>
      <c r="M36" s="133"/>
    </row>
    <row r="37" spans="1:13" ht="15" hidden="1" customHeight="1" x14ac:dyDescent="0.25">
      <c r="A37" s="100" t="s">
        <v>75</v>
      </c>
      <c r="B37" s="102"/>
      <c r="C37" s="101"/>
      <c r="D37" s="102"/>
      <c r="E37" s="22"/>
      <c r="F37" s="102"/>
      <c r="G37" s="22"/>
      <c r="H37" s="102"/>
      <c r="I37" s="22"/>
      <c r="J37" s="103">
        <f t="shared" ref="J37:K39" si="4">+B37+D37+F37+H37</f>
        <v>0</v>
      </c>
      <c r="K37" s="103">
        <f t="shared" si="4"/>
        <v>0</v>
      </c>
      <c r="L37" s="114"/>
      <c r="M37" s="133"/>
    </row>
    <row r="38" spans="1:13" ht="15" hidden="1" customHeight="1" x14ac:dyDescent="0.25">
      <c r="A38" s="100" t="s">
        <v>78</v>
      </c>
      <c r="B38" s="22"/>
      <c r="C38" s="22"/>
      <c r="D38" s="22"/>
      <c r="E38" s="22"/>
      <c r="F38" s="22"/>
      <c r="G38" s="22"/>
      <c r="H38" s="22"/>
      <c r="I38" s="22"/>
      <c r="J38" s="103">
        <f t="shared" si="4"/>
        <v>0</v>
      </c>
      <c r="K38" s="103">
        <f t="shared" si="4"/>
        <v>0</v>
      </c>
      <c r="L38" s="114"/>
      <c r="M38" s="133"/>
    </row>
    <row r="39" spans="1:13" ht="15" hidden="1" customHeight="1" x14ac:dyDescent="0.25">
      <c r="A39" s="100" t="s">
        <v>110</v>
      </c>
      <c r="B39" s="22"/>
      <c r="C39" s="22"/>
      <c r="D39" s="22"/>
      <c r="E39" s="22"/>
      <c r="F39" s="22"/>
      <c r="G39" s="22"/>
      <c r="H39" s="22"/>
      <c r="I39" s="22"/>
      <c r="J39" s="103">
        <f t="shared" si="4"/>
        <v>0</v>
      </c>
      <c r="K39" s="103">
        <f t="shared" si="4"/>
        <v>0</v>
      </c>
      <c r="L39" s="114"/>
      <c r="M39" s="133"/>
    </row>
    <row r="40" spans="1:13" ht="15" hidden="1" customHeight="1" x14ac:dyDescent="0.25">
      <c r="A40" s="100" t="s">
        <v>104</v>
      </c>
      <c r="B40" s="41">
        <f t="shared" ref="B40:K40" si="5">SUM(B37:B39)</f>
        <v>0</v>
      </c>
      <c r="C40" s="41">
        <f t="shared" si="5"/>
        <v>0</v>
      </c>
      <c r="D40" s="41">
        <f t="shared" si="5"/>
        <v>0</v>
      </c>
      <c r="E40" s="41">
        <f t="shared" si="5"/>
        <v>0</v>
      </c>
      <c r="F40" s="41">
        <f t="shared" si="5"/>
        <v>0</v>
      </c>
      <c r="G40" s="41">
        <f t="shared" si="5"/>
        <v>0</v>
      </c>
      <c r="H40" s="41">
        <f t="shared" si="5"/>
        <v>0</v>
      </c>
      <c r="I40" s="41">
        <f t="shared" si="5"/>
        <v>0</v>
      </c>
      <c r="J40" s="107">
        <f t="shared" si="5"/>
        <v>0</v>
      </c>
      <c r="K40" s="107">
        <f t="shared" si="5"/>
        <v>0</v>
      </c>
      <c r="L40" s="114"/>
      <c r="M40" s="133"/>
    </row>
    <row r="41" spans="1:13" ht="15" customHeight="1" x14ac:dyDescent="0.25">
      <c r="A41" s="121"/>
      <c r="B41" s="122"/>
      <c r="C41" s="122"/>
      <c r="D41" s="122"/>
      <c r="E41" s="122"/>
      <c r="F41" s="122"/>
      <c r="G41" s="122"/>
      <c r="H41" s="122"/>
      <c r="I41" s="122"/>
      <c r="J41" s="123"/>
      <c r="K41" s="123"/>
      <c r="L41" s="114"/>
      <c r="M41" s="133"/>
    </row>
    <row r="42" spans="1:13" ht="15" customHeight="1" x14ac:dyDescent="0.25">
      <c r="A42" s="121"/>
      <c r="B42" s="122"/>
      <c r="C42" s="122"/>
      <c r="D42" s="122"/>
      <c r="E42" s="122"/>
      <c r="F42" s="122"/>
      <c r="G42" s="122"/>
      <c r="H42" s="122"/>
      <c r="I42" s="122"/>
      <c r="J42" s="123"/>
      <c r="K42" s="123"/>
      <c r="L42" s="114"/>
      <c r="M42" s="133"/>
    </row>
    <row r="43" spans="1:13" ht="15" customHeight="1" x14ac:dyDescent="0.25">
      <c r="A43" s="121"/>
      <c r="B43" s="122"/>
      <c r="C43" s="122"/>
      <c r="D43" s="122"/>
      <c r="E43" s="122"/>
      <c r="F43" s="122"/>
      <c r="G43" s="122"/>
      <c r="H43" s="122"/>
      <c r="I43" s="122"/>
      <c r="J43" s="123"/>
      <c r="K43" s="123"/>
      <c r="L43" s="114"/>
      <c r="M43" s="133"/>
    </row>
    <row r="44" spans="1:13" ht="15" customHeight="1" x14ac:dyDescent="0.25">
      <c r="A44" s="124" t="s">
        <v>179</v>
      </c>
      <c r="B44" s="108"/>
      <c r="C44" s="104"/>
      <c r="D44" s="104"/>
      <c r="E44" s="104"/>
      <c r="F44" s="104"/>
      <c r="G44" s="104"/>
      <c r="H44" s="104"/>
      <c r="I44" s="104"/>
      <c r="J44" s="104"/>
      <c r="K44" s="104"/>
      <c r="L44" s="114"/>
      <c r="M44" s="133"/>
    </row>
    <row r="45" spans="1:13" ht="15" customHeight="1" x14ac:dyDescent="0.25">
      <c r="A45" s="260" t="s">
        <v>95</v>
      </c>
      <c r="B45" s="262" t="s">
        <v>180</v>
      </c>
      <c r="C45" s="262"/>
      <c r="D45" s="104"/>
      <c r="E45" s="104"/>
      <c r="F45" s="104"/>
      <c r="G45" s="104"/>
      <c r="H45" s="104"/>
      <c r="I45" s="104"/>
      <c r="J45" s="104"/>
      <c r="K45" s="104"/>
      <c r="L45" s="114"/>
      <c r="M45" s="133"/>
    </row>
    <row r="46" spans="1:13" ht="15" customHeight="1" x14ac:dyDescent="0.25">
      <c r="A46" s="261"/>
      <c r="B46" s="97" t="s">
        <v>101</v>
      </c>
      <c r="C46" s="98" t="s">
        <v>102</v>
      </c>
      <c r="D46" s="104"/>
      <c r="E46" s="104"/>
      <c r="F46" s="104"/>
      <c r="G46" s="104"/>
      <c r="H46" s="104"/>
      <c r="I46" s="104"/>
      <c r="J46" s="104"/>
      <c r="K46" s="104"/>
      <c r="L46" s="114"/>
      <c r="M46" s="133"/>
    </row>
    <row r="47" spans="1:13" ht="15" customHeight="1" x14ac:dyDescent="0.25">
      <c r="A47" s="125" t="s">
        <v>75</v>
      </c>
      <c r="B47" s="126">
        <f>+J18+J27+J37</f>
        <v>4829622.67</v>
      </c>
      <c r="C47" s="126">
        <f>+K18+K27+K37</f>
        <v>4763952.5999999996</v>
      </c>
      <c r="D47" s="104"/>
      <c r="E47" s="104"/>
      <c r="F47" s="104"/>
      <c r="G47" s="104"/>
      <c r="H47" s="104"/>
      <c r="I47" s="104"/>
      <c r="J47" s="104"/>
      <c r="K47" s="104"/>
      <c r="L47" s="114"/>
      <c r="M47" s="133"/>
    </row>
    <row r="48" spans="1:13" ht="15" customHeight="1" x14ac:dyDescent="0.25">
      <c r="A48" s="125" t="s">
        <v>78</v>
      </c>
      <c r="B48" s="126">
        <f>+J19+J28+J38</f>
        <v>5302431.3499999996</v>
      </c>
      <c r="C48" s="126">
        <f>+K19+K28+K38</f>
        <v>16502.89</v>
      </c>
      <c r="D48" s="104"/>
      <c r="E48" s="104"/>
      <c r="F48" s="104"/>
      <c r="G48" s="104"/>
      <c r="H48" s="104"/>
      <c r="I48" s="104"/>
      <c r="J48" s="104"/>
      <c r="K48" s="104"/>
      <c r="L48" s="114"/>
      <c r="M48" s="133"/>
    </row>
    <row r="49" spans="1:13" ht="15" customHeight="1" x14ac:dyDescent="0.25">
      <c r="A49" s="125" t="s">
        <v>110</v>
      </c>
      <c r="B49" s="126">
        <f>+J39+J29+J20</f>
        <v>0</v>
      </c>
      <c r="C49" s="126">
        <f>K39+K29+K20</f>
        <v>0</v>
      </c>
      <c r="D49" s="104"/>
      <c r="E49" s="104"/>
      <c r="F49" s="104"/>
      <c r="G49" s="104"/>
      <c r="H49" s="104"/>
      <c r="I49" s="104"/>
      <c r="J49" s="104"/>
      <c r="K49" s="104"/>
      <c r="L49" s="114"/>
      <c r="M49" s="133"/>
    </row>
    <row r="50" spans="1:13" ht="15" customHeight="1" x14ac:dyDescent="0.25">
      <c r="A50" s="125" t="s">
        <v>104</v>
      </c>
      <c r="B50" s="127">
        <f>SUM(B47:B49)</f>
        <v>10132054.02</v>
      </c>
      <c r="C50" s="59">
        <f>SUM(C47:C49)</f>
        <v>4780455.4899999993</v>
      </c>
      <c r="D50" s="104"/>
      <c r="E50" s="104"/>
      <c r="F50" s="104"/>
      <c r="G50" s="104"/>
      <c r="H50" s="104"/>
      <c r="I50" s="104"/>
      <c r="J50" s="104"/>
      <c r="K50" s="104"/>
      <c r="L50" s="114"/>
      <c r="M50" s="133"/>
    </row>
    <row r="51" spans="1:13" x14ac:dyDescent="0.25">
      <c r="A51" s="128"/>
      <c r="B51" s="108"/>
      <c r="C51" s="129"/>
      <c r="D51" s="104"/>
      <c r="E51" s="104"/>
      <c r="F51" s="104"/>
      <c r="G51" s="104"/>
      <c r="H51" s="104"/>
      <c r="I51" s="104"/>
      <c r="J51" s="104"/>
      <c r="K51" s="104"/>
      <c r="L51" s="114"/>
      <c r="M51" s="133"/>
    </row>
    <row r="52" spans="1:13" x14ac:dyDescent="0.25">
      <c r="A52" s="128"/>
      <c r="B52" s="49"/>
      <c r="C52" s="130"/>
    </row>
    <row r="68" spans="1:11" x14ac:dyDescent="0.25">
      <c r="A68" s="67" t="s">
        <v>61</v>
      </c>
      <c r="C68" s="14" t="s">
        <v>89</v>
      </c>
      <c r="D68" s="14"/>
      <c r="E68" s="14"/>
      <c r="F68" s="48" t="s">
        <v>85</v>
      </c>
      <c r="H68" t="s">
        <v>67</v>
      </c>
    </row>
    <row r="69" spans="1:11" x14ac:dyDescent="0.25">
      <c r="C69" s="246" t="s">
        <v>86</v>
      </c>
      <c r="D69" s="246"/>
      <c r="E69" s="246"/>
      <c r="F69" s="48"/>
      <c r="G69" s="48"/>
      <c r="H69" s="48" t="s">
        <v>68</v>
      </c>
      <c r="I69" s="48"/>
      <c r="J69" s="48"/>
      <c r="K69" s="48"/>
    </row>
    <row r="70" spans="1:11" x14ac:dyDescent="0.25">
      <c r="C70" s="246" t="s">
        <v>111</v>
      </c>
      <c r="D70" s="246"/>
      <c r="E70" s="246"/>
      <c r="F70" s="48"/>
      <c r="G70" s="48"/>
      <c r="H70" s="48" t="s">
        <v>174</v>
      </c>
      <c r="I70" s="48"/>
      <c r="J70" s="48"/>
      <c r="K70" s="48"/>
    </row>
    <row r="71" spans="1:11" x14ac:dyDescent="0.25">
      <c r="A71" s="67" t="s">
        <v>66</v>
      </c>
      <c r="C71" s="48" t="s">
        <v>187</v>
      </c>
      <c r="G71" s="69"/>
      <c r="H71" s="69"/>
      <c r="I71" s="69"/>
    </row>
  </sheetData>
  <mergeCells count="30">
    <mergeCell ref="A45:A46"/>
    <mergeCell ref="B45:C45"/>
    <mergeCell ref="C69:E69"/>
    <mergeCell ref="C70:E70"/>
    <mergeCell ref="A33:K33"/>
    <mergeCell ref="A35:A36"/>
    <mergeCell ref="B35:C35"/>
    <mergeCell ref="D35:E35"/>
    <mergeCell ref="F35:G35"/>
    <mergeCell ref="H35:I35"/>
    <mergeCell ref="J35:K35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1"/>
  <sheetViews>
    <sheetView topLeftCell="A48" workbookViewId="0">
      <selection activeCell="C161" sqref="C16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92"/>
    </row>
    <row r="6" spans="1:27" ht="15.75" thickBot="1" x14ac:dyDescent="0.3"/>
    <row r="7" spans="1:27" ht="16.5" thickBot="1" x14ac:dyDescent="0.3">
      <c r="B7" s="256" t="s">
        <v>0</v>
      </c>
      <c r="C7" s="257"/>
      <c r="J7" s="93" t="s">
        <v>93</v>
      </c>
    </row>
    <row r="8" spans="1:27" ht="15.75" x14ac:dyDescent="0.25">
      <c r="J8" s="94"/>
    </row>
    <row r="9" spans="1:27" x14ac:dyDescent="0.25">
      <c r="A9" s="232" t="s">
        <v>2</v>
      </c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32" t="s">
        <v>3</v>
      </c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32" t="s">
        <v>94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58" t="s">
        <v>175</v>
      </c>
      <c r="B12" s="258"/>
      <c r="C12" s="258"/>
      <c r="D12" s="258"/>
      <c r="E12" s="258"/>
      <c r="F12" s="258"/>
      <c r="G12" s="258"/>
      <c r="H12" s="258"/>
      <c r="I12" s="258"/>
      <c r="J12" s="258"/>
      <c r="K12" s="258"/>
    </row>
    <row r="14" spans="1:27" ht="15" customHeight="1" x14ac:dyDescent="0.25">
      <c r="A14" s="259" t="s">
        <v>176</v>
      </c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95"/>
      <c r="M14" s="96"/>
    </row>
    <row r="15" spans="1:27" ht="9" customHeight="1" x14ac:dyDescent="0.25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27" x14ac:dyDescent="0.25">
      <c r="A16" s="260" t="s">
        <v>95</v>
      </c>
      <c r="B16" s="262" t="s">
        <v>96</v>
      </c>
      <c r="C16" s="262"/>
      <c r="D16" s="255" t="s">
        <v>97</v>
      </c>
      <c r="E16" s="255"/>
      <c r="F16" s="255" t="s">
        <v>98</v>
      </c>
      <c r="G16" s="255"/>
      <c r="H16" s="262" t="s">
        <v>99</v>
      </c>
      <c r="I16" s="262"/>
      <c r="J16" s="255" t="s">
        <v>100</v>
      </c>
      <c r="K16" s="255"/>
    </row>
    <row r="17" spans="1:13" x14ac:dyDescent="0.25">
      <c r="A17" s="261"/>
      <c r="B17" s="97" t="s">
        <v>101</v>
      </c>
      <c r="C17" s="213" t="s">
        <v>102</v>
      </c>
      <c r="D17" s="97" t="s">
        <v>101</v>
      </c>
      <c r="E17" s="213" t="s">
        <v>102</v>
      </c>
      <c r="F17" s="97" t="s">
        <v>101</v>
      </c>
      <c r="G17" s="213" t="s">
        <v>102</v>
      </c>
      <c r="H17" s="97" t="s">
        <v>101</v>
      </c>
      <c r="I17" s="213" t="s">
        <v>102</v>
      </c>
      <c r="J17" s="97" t="s">
        <v>101</v>
      </c>
      <c r="K17" s="213" t="s">
        <v>102</v>
      </c>
      <c r="L17" s="99"/>
      <c r="M17" s="99"/>
    </row>
    <row r="18" spans="1:13" x14ac:dyDescent="0.25">
      <c r="A18" s="100" t="s">
        <v>75</v>
      </c>
      <c r="B18" s="101">
        <v>2414811.33</v>
      </c>
      <c r="C18" s="101">
        <v>2367268.7000000002</v>
      </c>
      <c r="D18" s="101">
        <v>2414811.34</v>
      </c>
      <c r="E18" s="102">
        <v>2396683.9</v>
      </c>
      <c r="F18" s="101">
        <v>2414811.34</v>
      </c>
      <c r="G18" s="102">
        <v>2410583.5299999998</v>
      </c>
      <c r="H18" s="101"/>
      <c r="I18" s="101"/>
      <c r="J18" s="103">
        <f t="shared" ref="J18:K20" si="0">+B18+D18+F18+H18</f>
        <v>7244434.0099999998</v>
      </c>
      <c r="K18" s="103">
        <f t="shared" si="0"/>
        <v>7174536.129999999</v>
      </c>
      <c r="L18" s="104"/>
      <c r="M18" s="104"/>
    </row>
    <row r="19" spans="1:13" x14ac:dyDescent="0.25">
      <c r="A19" s="100" t="s">
        <v>78</v>
      </c>
      <c r="B19" s="22">
        <v>2612557.86</v>
      </c>
      <c r="C19" s="22">
        <v>0</v>
      </c>
      <c r="D19" s="22">
        <v>2689873.49</v>
      </c>
      <c r="E19" s="102">
        <v>16502.89</v>
      </c>
      <c r="F19" s="22">
        <v>2771983.25</v>
      </c>
      <c r="G19" s="102">
        <v>132643.57</v>
      </c>
      <c r="H19" s="22"/>
      <c r="I19" s="101"/>
      <c r="J19" s="103">
        <f t="shared" si="0"/>
        <v>8074414.5999999996</v>
      </c>
      <c r="K19" s="103">
        <f t="shared" si="0"/>
        <v>149146.46000000002</v>
      </c>
      <c r="L19" s="104"/>
      <c r="M19" s="104"/>
    </row>
    <row r="20" spans="1:13" ht="15.75" hidden="1" x14ac:dyDescent="0.3">
      <c r="A20" s="100" t="s">
        <v>103</v>
      </c>
      <c r="B20" s="22"/>
      <c r="C20" s="105"/>
      <c r="D20" s="22"/>
      <c r="E20" s="19"/>
      <c r="F20" s="22"/>
      <c r="G20" s="105"/>
      <c r="H20" s="22"/>
      <c r="I20" s="101"/>
      <c r="J20" s="103">
        <f t="shared" si="0"/>
        <v>0</v>
      </c>
      <c r="K20" s="103">
        <f t="shared" si="0"/>
        <v>0</v>
      </c>
      <c r="L20" s="104"/>
      <c r="M20" s="104"/>
    </row>
    <row r="21" spans="1:13" x14ac:dyDescent="0.25">
      <c r="A21" s="100" t="s">
        <v>104</v>
      </c>
      <c r="B21" s="41">
        <f t="shared" ref="B21:K21" si="1">SUM(B18:B20)</f>
        <v>5027369.1899999995</v>
      </c>
      <c r="C21" s="41">
        <f t="shared" si="1"/>
        <v>2367268.7000000002</v>
      </c>
      <c r="D21" s="41">
        <f t="shared" si="1"/>
        <v>5104684.83</v>
      </c>
      <c r="E21" s="106">
        <f t="shared" si="1"/>
        <v>2413186.79</v>
      </c>
      <c r="F21" s="106">
        <f t="shared" si="1"/>
        <v>5186794.59</v>
      </c>
      <c r="G21" s="106">
        <f t="shared" si="1"/>
        <v>2543227.0999999996</v>
      </c>
      <c r="H21" s="41">
        <f t="shared" si="1"/>
        <v>0</v>
      </c>
      <c r="I21" s="41">
        <f t="shared" si="1"/>
        <v>0</v>
      </c>
      <c r="J21" s="107">
        <f t="shared" si="1"/>
        <v>15318848.609999999</v>
      </c>
      <c r="K21" s="107">
        <f t="shared" si="1"/>
        <v>7323682.5899999989</v>
      </c>
      <c r="L21" s="108"/>
      <c r="M21" s="104"/>
    </row>
    <row r="22" spans="1:13" x14ac:dyDescent="0.25">
      <c r="A22" s="34"/>
      <c r="B22" s="109"/>
      <c r="C22" s="110"/>
      <c r="D22" s="110"/>
      <c r="E22" s="110"/>
      <c r="F22" s="110"/>
      <c r="G22" s="110"/>
      <c r="H22" s="110"/>
      <c r="I22" s="110"/>
      <c r="J22" s="111"/>
      <c r="K22" s="110"/>
      <c r="L22" s="112"/>
      <c r="M22" s="113"/>
    </row>
    <row r="23" spans="1:13" ht="15" hidden="1" customHeight="1" x14ac:dyDescent="0.25">
      <c r="A23" s="259" t="s">
        <v>177</v>
      </c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114"/>
      <c r="M23" s="214"/>
    </row>
    <row r="24" spans="1:13" ht="15" hidden="1" customHeight="1" x14ac:dyDescent="0.2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14"/>
      <c r="M24" s="214"/>
    </row>
    <row r="25" spans="1:13" ht="15" hidden="1" customHeight="1" x14ac:dyDescent="0.25">
      <c r="A25" s="263" t="s">
        <v>95</v>
      </c>
      <c r="B25" s="265" t="s">
        <v>105</v>
      </c>
      <c r="C25" s="265"/>
      <c r="D25" s="266" t="s">
        <v>106</v>
      </c>
      <c r="E25" s="266"/>
      <c r="F25" s="266" t="s">
        <v>72</v>
      </c>
      <c r="G25" s="266"/>
      <c r="H25" s="265" t="s">
        <v>73</v>
      </c>
      <c r="I25" s="265"/>
      <c r="J25" s="266" t="s">
        <v>100</v>
      </c>
      <c r="K25" s="266"/>
      <c r="L25" s="114"/>
      <c r="M25" s="214"/>
    </row>
    <row r="26" spans="1:13" ht="15" hidden="1" customHeight="1" x14ac:dyDescent="0.25">
      <c r="A26" s="264"/>
      <c r="B26" s="116" t="s">
        <v>101</v>
      </c>
      <c r="C26" s="212" t="s">
        <v>102</v>
      </c>
      <c r="D26" s="116" t="s">
        <v>101</v>
      </c>
      <c r="E26" s="212" t="s">
        <v>102</v>
      </c>
      <c r="F26" s="116" t="s">
        <v>101</v>
      </c>
      <c r="G26" s="212" t="s">
        <v>102</v>
      </c>
      <c r="H26" s="116" t="s">
        <v>101</v>
      </c>
      <c r="I26" s="212" t="s">
        <v>102</v>
      </c>
      <c r="J26" s="116" t="s">
        <v>101</v>
      </c>
      <c r="K26" s="212" t="s">
        <v>102</v>
      </c>
      <c r="L26" s="114"/>
      <c r="M26" s="214"/>
    </row>
    <row r="27" spans="1:13" ht="15" hidden="1" customHeight="1" x14ac:dyDescent="0.25">
      <c r="A27" s="100" t="s">
        <v>75</v>
      </c>
      <c r="B27" s="101"/>
      <c r="C27" s="102"/>
      <c r="D27" s="101"/>
      <c r="E27" s="102"/>
      <c r="F27" s="101"/>
      <c r="G27" s="22"/>
      <c r="H27" s="101"/>
      <c r="I27" s="102"/>
      <c r="J27" s="103">
        <f t="shared" ref="J27:K29" si="2">+B27+D27+F27+H27</f>
        <v>0</v>
      </c>
      <c r="K27" s="103">
        <f t="shared" si="2"/>
        <v>0</v>
      </c>
      <c r="L27" s="114"/>
      <c r="M27" s="214"/>
    </row>
    <row r="28" spans="1:13" ht="15" hidden="1" customHeight="1" x14ac:dyDescent="0.25">
      <c r="A28" s="100" t="s">
        <v>78</v>
      </c>
      <c r="B28" s="22"/>
      <c r="C28" s="22"/>
      <c r="D28" s="22"/>
      <c r="E28" s="22"/>
      <c r="F28" s="22"/>
      <c r="G28" s="22"/>
      <c r="H28" s="22"/>
      <c r="I28" s="101"/>
      <c r="J28" s="103">
        <f t="shared" si="2"/>
        <v>0</v>
      </c>
      <c r="K28" s="103">
        <f t="shared" si="2"/>
        <v>0</v>
      </c>
      <c r="L28" s="114"/>
      <c r="M28" s="214"/>
    </row>
    <row r="29" spans="1:13" ht="15" hidden="1" customHeight="1" x14ac:dyDescent="0.25">
      <c r="A29" s="100" t="s">
        <v>103</v>
      </c>
      <c r="B29" s="22"/>
      <c r="C29" s="22"/>
      <c r="D29" s="22"/>
      <c r="E29" s="22"/>
      <c r="F29" s="22"/>
      <c r="G29" s="22"/>
      <c r="H29" s="22"/>
      <c r="I29" s="101"/>
      <c r="J29" s="103">
        <f t="shared" si="2"/>
        <v>0</v>
      </c>
      <c r="K29" s="103">
        <f t="shared" si="2"/>
        <v>0</v>
      </c>
      <c r="L29" s="114"/>
      <c r="M29" s="214"/>
    </row>
    <row r="30" spans="1:13" ht="15" hidden="1" customHeight="1" x14ac:dyDescent="0.25">
      <c r="A30" s="100" t="s">
        <v>104</v>
      </c>
      <c r="B30" s="41">
        <f t="shared" ref="B30:K30" si="3">SUM(B27:B29)</f>
        <v>0</v>
      </c>
      <c r="C30" s="41">
        <f t="shared" si="3"/>
        <v>0</v>
      </c>
      <c r="D30" s="41">
        <f t="shared" si="3"/>
        <v>0</v>
      </c>
      <c r="E30" s="106">
        <f t="shared" si="3"/>
        <v>0</v>
      </c>
      <c r="F30" s="41">
        <f t="shared" si="3"/>
        <v>0</v>
      </c>
      <c r="G30" s="106">
        <f t="shared" si="3"/>
        <v>0</v>
      </c>
      <c r="H30" s="41">
        <f t="shared" si="3"/>
        <v>0</v>
      </c>
      <c r="I30" s="41">
        <f t="shared" si="3"/>
        <v>0</v>
      </c>
      <c r="J30" s="107">
        <f t="shared" si="3"/>
        <v>0</v>
      </c>
      <c r="K30" s="107">
        <f t="shared" si="3"/>
        <v>0</v>
      </c>
      <c r="L30" s="114"/>
      <c r="M30" s="214"/>
    </row>
    <row r="31" spans="1:13" ht="15" hidden="1" customHeight="1" x14ac:dyDescent="0.25">
      <c r="A31" s="117"/>
      <c r="B31" s="118"/>
      <c r="C31" s="118"/>
      <c r="D31" s="118"/>
      <c r="E31" s="118"/>
      <c r="F31" s="118"/>
      <c r="G31" s="118"/>
      <c r="H31" s="118"/>
      <c r="I31" s="118"/>
      <c r="J31" s="119"/>
      <c r="K31" s="119"/>
      <c r="L31" s="114"/>
      <c r="M31" s="214"/>
    </row>
    <row r="32" spans="1:13" ht="15" hidden="1" customHeight="1" x14ac:dyDescent="0.25">
      <c r="A32" s="117"/>
      <c r="B32" s="118"/>
      <c r="C32" s="118"/>
      <c r="D32" s="118"/>
      <c r="E32" s="118"/>
      <c r="F32" s="118"/>
      <c r="G32" s="118"/>
      <c r="H32" s="118"/>
      <c r="I32" s="118"/>
      <c r="J32" s="119"/>
      <c r="K32" s="119"/>
      <c r="L32" s="114"/>
      <c r="M32" s="214"/>
    </row>
    <row r="33" spans="1:13" ht="15" hidden="1" customHeight="1" x14ac:dyDescent="0.25">
      <c r="A33" s="259" t="s">
        <v>178</v>
      </c>
      <c r="B33" s="259"/>
      <c r="C33" s="259"/>
      <c r="D33" s="259"/>
      <c r="E33" s="259"/>
      <c r="F33" s="259"/>
      <c r="G33" s="259"/>
      <c r="H33" s="259"/>
      <c r="I33" s="259"/>
      <c r="J33" s="259"/>
      <c r="K33" s="259"/>
      <c r="L33" s="114"/>
      <c r="M33" s="214"/>
    </row>
    <row r="34" spans="1:13" ht="15" hidden="1" customHeight="1" x14ac:dyDescent="0.25">
      <c r="A34" s="120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14"/>
      <c r="M34" s="214"/>
    </row>
    <row r="35" spans="1:13" ht="15" hidden="1" customHeight="1" x14ac:dyDescent="0.25">
      <c r="A35" s="263" t="s">
        <v>95</v>
      </c>
      <c r="B35" s="265" t="s">
        <v>74</v>
      </c>
      <c r="C35" s="265"/>
      <c r="D35" s="266" t="s">
        <v>107</v>
      </c>
      <c r="E35" s="266"/>
      <c r="F35" s="266" t="s">
        <v>108</v>
      </c>
      <c r="G35" s="266"/>
      <c r="H35" s="265" t="s">
        <v>109</v>
      </c>
      <c r="I35" s="265"/>
      <c r="J35" s="266" t="s">
        <v>100</v>
      </c>
      <c r="K35" s="266"/>
      <c r="L35" s="114"/>
      <c r="M35" s="214"/>
    </row>
    <row r="36" spans="1:13" ht="15" hidden="1" customHeight="1" x14ac:dyDescent="0.25">
      <c r="A36" s="264"/>
      <c r="B36" s="116" t="s">
        <v>101</v>
      </c>
      <c r="C36" s="212" t="s">
        <v>102</v>
      </c>
      <c r="D36" s="116" t="s">
        <v>101</v>
      </c>
      <c r="E36" s="212" t="s">
        <v>102</v>
      </c>
      <c r="F36" s="116" t="s">
        <v>101</v>
      </c>
      <c r="G36" s="212" t="s">
        <v>102</v>
      </c>
      <c r="H36" s="116" t="s">
        <v>101</v>
      </c>
      <c r="I36" s="212" t="s">
        <v>102</v>
      </c>
      <c r="J36" s="116" t="s">
        <v>101</v>
      </c>
      <c r="K36" s="212" t="s">
        <v>102</v>
      </c>
      <c r="L36" s="114"/>
      <c r="M36" s="214"/>
    </row>
    <row r="37" spans="1:13" ht="15" hidden="1" customHeight="1" x14ac:dyDescent="0.25">
      <c r="A37" s="100" t="s">
        <v>75</v>
      </c>
      <c r="B37" s="102"/>
      <c r="C37" s="101"/>
      <c r="D37" s="102"/>
      <c r="E37" s="22"/>
      <c r="F37" s="102"/>
      <c r="G37" s="22"/>
      <c r="H37" s="102"/>
      <c r="I37" s="22"/>
      <c r="J37" s="103">
        <f t="shared" ref="J37:K39" si="4">+B37+D37+F37+H37</f>
        <v>0</v>
      </c>
      <c r="K37" s="103">
        <f t="shared" si="4"/>
        <v>0</v>
      </c>
      <c r="L37" s="114"/>
      <c r="M37" s="214"/>
    </row>
    <row r="38" spans="1:13" ht="15" hidden="1" customHeight="1" x14ac:dyDescent="0.25">
      <c r="A38" s="100" t="s">
        <v>78</v>
      </c>
      <c r="B38" s="22"/>
      <c r="C38" s="22"/>
      <c r="D38" s="22"/>
      <c r="E38" s="22"/>
      <c r="F38" s="22"/>
      <c r="G38" s="22"/>
      <c r="H38" s="22"/>
      <c r="I38" s="22"/>
      <c r="J38" s="103">
        <f t="shared" si="4"/>
        <v>0</v>
      </c>
      <c r="K38" s="103">
        <f t="shared" si="4"/>
        <v>0</v>
      </c>
      <c r="L38" s="114"/>
      <c r="M38" s="214"/>
    </row>
    <row r="39" spans="1:13" ht="15" hidden="1" customHeight="1" x14ac:dyDescent="0.25">
      <c r="A39" s="100" t="s">
        <v>110</v>
      </c>
      <c r="B39" s="22"/>
      <c r="C39" s="22"/>
      <c r="D39" s="22"/>
      <c r="E39" s="22"/>
      <c r="F39" s="22"/>
      <c r="G39" s="22"/>
      <c r="H39" s="22"/>
      <c r="I39" s="22"/>
      <c r="J39" s="103">
        <f t="shared" si="4"/>
        <v>0</v>
      </c>
      <c r="K39" s="103">
        <f t="shared" si="4"/>
        <v>0</v>
      </c>
      <c r="L39" s="114"/>
      <c r="M39" s="214"/>
    </row>
    <row r="40" spans="1:13" ht="15" hidden="1" customHeight="1" x14ac:dyDescent="0.25">
      <c r="A40" s="100" t="s">
        <v>104</v>
      </c>
      <c r="B40" s="41">
        <f t="shared" ref="B40:K40" si="5">SUM(B37:B39)</f>
        <v>0</v>
      </c>
      <c r="C40" s="41">
        <f t="shared" si="5"/>
        <v>0</v>
      </c>
      <c r="D40" s="41">
        <f t="shared" si="5"/>
        <v>0</v>
      </c>
      <c r="E40" s="41">
        <f t="shared" si="5"/>
        <v>0</v>
      </c>
      <c r="F40" s="41">
        <f t="shared" si="5"/>
        <v>0</v>
      </c>
      <c r="G40" s="41">
        <f t="shared" si="5"/>
        <v>0</v>
      </c>
      <c r="H40" s="41">
        <f t="shared" si="5"/>
        <v>0</v>
      </c>
      <c r="I40" s="41">
        <f t="shared" si="5"/>
        <v>0</v>
      </c>
      <c r="J40" s="107">
        <f t="shared" si="5"/>
        <v>0</v>
      </c>
      <c r="K40" s="107">
        <f t="shared" si="5"/>
        <v>0</v>
      </c>
      <c r="L40" s="114"/>
      <c r="M40" s="214"/>
    </row>
    <row r="41" spans="1:13" ht="15" customHeight="1" x14ac:dyDescent="0.25">
      <c r="A41" s="121"/>
      <c r="B41" s="122"/>
      <c r="C41" s="122"/>
      <c r="D41" s="122"/>
      <c r="E41" s="122"/>
      <c r="F41" s="122"/>
      <c r="G41" s="122"/>
      <c r="H41" s="122"/>
      <c r="I41" s="122"/>
      <c r="J41" s="123"/>
      <c r="K41" s="123"/>
      <c r="L41" s="114"/>
      <c r="M41" s="214"/>
    </row>
    <row r="42" spans="1:13" ht="15" customHeight="1" x14ac:dyDescent="0.25">
      <c r="A42" s="121"/>
      <c r="B42" s="122"/>
      <c r="C42" s="122"/>
      <c r="D42" s="122"/>
      <c r="E42" s="122"/>
      <c r="F42" s="122"/>
      <c r="G42" s="122"/>
      <c r="H42" s="122"/>
      <c r="I42" s="122"/>
      <c r="J42" s="123"/>
      <c r="K42" s="123"/>
      <c r="L42" s="114"/>
      <c r="M42" s="214"/>
    </row>
    <row r="43" spans="1:13" ht="15" customHeight="1" x14ac:dyDescent="0.25">
      <c r="A43" s="121"/>
      <c r="B43" s="122"/>
      <c r="C43" s="122"/>
      <c r="D43" s="122"/>
      <c r="E43" s="122"/>
      <c r="F43" s="122"/>
      <c r="G43" s="122"/>
      <c r="H43" s="122"/>
      <c r="I43" s="122"/>
      <c r="J43" s="123"/>
      <c r="K43" s="123"/>
      <c r="L43" s="114"/>
      <c r="M43" s="214"/>
    </row>
    <row r="44" spans="1:13" ht="15" customHeight="1" x14ac:dyDescent="0.25">
      <c r="A44" s="124" t="s">
        <v>179</v>
      </c>
      <c r="B44" s="108"/>
      <c r="C44" s="104"/>
      <c r="D44" s="104"/>
      <c r="E44" s="104"/>
      <c r="F44" s="104"/>
      <c r="G44" s="104"/>
      <c r="H44" s="104"/>
      <c r="I44" s="104"/>
      <c r="J44" s="104"/>
      <c r="K44" s="104"/>
      <c r="L44" s="114"/>
      <c r="M44" s="214"/>
    </row>
    <row r="45" spans="1:13" ht="15" customHeight="1" x14ac:dyDescent="0.25">
      <c r="A45" s="260" t="s">
        <v>95</v>
      </c>
      <c r="B45" s="262" t="s">
        <v>180</v>
      </c>
      <c r="C45" s="262"/>
      <c r="D45" s="104"/>
      <c r="E45" s="104"/>
      <c r="F45" s="104"/>
      <c r="G45" s="104"/>
      <c r="H45" s="104"/>
      <c r="I45" s="104"/>
      <c r="J45" s="104"/>
      <c r="K45" s="104"/>
      <c r="L45" s="114"/>
      <c r="M45" s="214"/>
    </row>
    <row r="46" spans="1:13" ht="15" customHeight="1" x14ac:dyDescent="0.25">
      <c r="A46" s="261"/>
      <c r="B46" s="97" t="s">
        <v>101</v>
      </c>
      <c r="C46" s="213" t="s">
        <v>102</v>
      </c>
      <c r="D46" s="104"/>
      <c r="E46" s="104"/>
      <c r="F46" s="104"/>
      <c r="G46" s="104"/>
      <c r="H46" s="104"/>
      <c r="I46" s="104"/>
      <c r="J46" s="104"/>
      <c r="K46" s="104"/>
      <c r="L46" s="114"/>
      <c r="M46" s="214"/>
    </row>
    <row r="47" spans="1:13" ht="15" customHeight="1" x14ac:dyDescent="0.25">
      <c r="A47" s="125" t="s">
        <v>75</v>
      </c>
      <c r="B47" s="126">
        <f>+J18+J27+J37</f>
        <v>7244434.0099999998</v>
      </c>
      <c r="C47" s="126">
        <f>+K18+K27+K37</f>
        <v>7174536.129999999</v>
      </c>
      <c r="D47" s="104"/>
      <c r="E47" s="104"/>
      <c r="F47" s="104"/>
      <c r="G47" s="104"/>
      <c r="H47" s="104"/>
      <c r="I47" s="104"/>
      <c r="J47" s="104"/>
      <c r="K47" s="104"/>
      <c r="L47" s="114"/>
      <c r="M47" s="214"/>
    </row>
    <row r="48" spans="1:13" ht="15" customHeight="1" x14ac:dyDescent="0.25">
      <c r="A48" s="125" t="s">
        <v>78</v>
      </c>
      <c r="B48" s="126">
        <f>+J19+J28+J38</f>
        <v>8074414.5999999996</v>
      </c>
      <c r="C48" s="126">
        <f>+K19+K28+K38</f>
        <v>149146.46000000002</v>
      </c>
      <c r="D48" s="104"/>
      <c r="E48" s="104"/>
      <c r="F48" s="104"/>
      <c r="G48" s="104"/>
      <c r="H48" s="104"/>
      <c r="I48" s="104"/>
      <c r="J48" s="104"/>
      <c r="K48" s="104"/>
      <c r="L48" s="114"/>
      <c r="M48" s="214"/>
    </row>
    <row r="49" spans="1:13" ht="15" customHeight="1" x14ac:dyDescent="0.25">
      <c r="A49" s="125" t="s">
        <v>110</v>
      </c>
      <c r="B49" s="126">
        <f>+J39+J29+J20</f>
        <v>0</v>
      </c>
      <c r="C49" s="126">
        <f>K39+K29+K20</f>
        <v>0</v>
      </c>
      <c r="D49" s="104"/>
      <c r="E49" s="104"/>
      <c r="F49" s="104"/>
      <c r="G49" s="104"/>
      <c r="H49" s="104"/>
      <c r="I49" s="104"/>
      <c r="J49" s="104"/>
      <c r="K49" s="104"/>
      <c r="L49" s="114"/>
      <c r="M49" s="214"/>
    </row>
    <row r="50" spans="1:13" ht="15" customHeight="1" x14ac:dyDescent="0.25">
      <c r="A50" s="125" t="s">
        <v>104</v>
      </c>
      <c r="B50" s="127">
        <f>SUM(B47:B49)</f>
        <v>15318848.609999999</v>
      </c>
      <c r="C50" s="59">
        <f>SUM(C47:C49)</f>
        <v>7323682.5899999989</v>
      </c>
      <c r="D50" s="104"/>
      <c r="E50" s="104"/>
      <c r="F50" s="104"/>
      <c r="G50" s="104"/>
      <c r="H50" s="104"/>
      <c r="I50" s="104"/>
      <c r="J50" s="104"/>
      <c r="K50" s="104"/>
      <c r="L50" s="114"/>
      <c r="M50" s="214"/>
    </row>
    <row r="51" spans="1:13" x14ac:dyDescent="0.25">
      <c r="A51" s="128"/>
      <c r="B51" s="108"/>
      <c r="C51" s="129"/>
      <c r="D51" s="104"/>
      <c r="E51" s="104"/>
      <c r="F51" s="104"/>
      <c r="G51" s="104"/>
      <c r="H51" s="104"/>
      <c r="I51" s="104"/>
      <c r="J51" s="104"/>
      <c r="K51" s="104"/>
      <c r="L51" s="114"/>
      <c r="M51" s="214"/>
    </row>
    <row r="52" spans="1:13" x14ac:dyDescent="0.25">
      <c r="A52" s="128"/>
      <c r="B52" s="49"/>
      <c r="C52" s="130"/>
    </row>
    <row r="68" spans="1:11" x14ac:dyDescent="0.25">
      <c r="A68" s="67" t="s">
        <v>61</v>
      </c>
      <c r="C68" s="14" t="s">
        <v>89</v>
      </c>
      <c r="D68" s="14"/>
      <c r="E68" s="14"/>
      <c r="F68" s="48" t="s">
        <v>85</v>
      </c>
      <c r="H68" t="s">
        <v>67</v>
      </c>
    </row>
    <row r="69" spans="1:11" x14ac:dyDescent="0.25">
      <c r="C69" s="246" t="s">
        <v>86</v>
      </c>
      <c r="D69" s="246"/>
      <c r="E69" s="246"/>
      <c r="F69" s="48"/>
      <c r="G69" s="48"/>
      <c r="H69" s="48" t="s">
        <v>68</v>
      </c>
      <c r="I69" s="48"/>
      <c r="J69" s="48"/>
      <c r="K69" s="48"/>
    </row>
    <row r="70" spans="1:11" x14ac:dyDescent="0.25">
      <c r="C70" s="246" t="s">
        <v>111</v>
      </c>
      <c r="D70" s="246"/>
      <c r="E70" s="246"/>
      <c r="F70" s="48"/>
      <c r="G70" s="48"/>
      <c r="H70" s="48" t="s">
        <v>174</v>
      </c>
      <c r="I70" s="48"/>
      <c r="J70" s="48"/>
      <c r="K70" s="48"/>
    </row>
    <row r="71" spans="1:11" x14ac:dyDescent="0.25">
      <c r="A71" s="67" t="s">
        <v>66</v>
      </c>
      <c r="C71" s="48" t="s">
        <v>192</v>
      </c>
      <c r="G71" s="69"/>
      <c r="H71" s="69"/>
      <c r="I71" s="69"/>
    </row>
  </sheetData>
  <mergeCells count="30">
    <mergeCell ref="A45:A46"/>
    <mergeCell ref="B45:C45"/>
    <mergeCell ref="C69:E69"/>
    <mergeCell ref="C70:E70"/>
    <mergeCell ref="A33:K33"/>
    <mergeCell ref="A35:A36"/>
    <mergeCell ref="B35:C35"/>
    <mergeCell ref="D35:E35"/>
    <mergeCell ref="F35:G35"/>
    <mergeCell ref="H35:I35"/>
    <mergeCell ref="J35:K35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1"/>
  <sheetViews>
    <sheetView topLeftCell="A16" workbookViewId="0">
      <selection activeCell="A160" sqref="A160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92"/>
    </row>
    <row r="6" spans="1:27" ht="15.75" thickBot="1" x14ac:dyDescent="0.3"/>
    <row r="7" spans="1:27" ht="16.5" thickBot="1" x14ac:dyDescent="0.3">
      <c r="B7" s="256" t="s">
        <v>0</v>
      </c>
      <c r="C7" s="257"/>
      <c r="J7" s="93" t="s">
        <v>93</v>
      </c>
    </row>
    <row r="8" spans="1:27" ht="15.75" x14ac:dyDescent="0.25">
      <c r="J8" s="94"/>
    </row>
    <row r="9" spans="1:27" x14ac:dyDescent="0.25">
      <c r="A9" s="232" t="s">
        <v>2</v>
      </c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32" t="s">
        <v>3</v>
      </c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32" t="s">
        <v>94</v>
      </c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58" t="s">
        <v>175</v>
      </c>
      <c r="B12" s="258"/>
      <c r="C12" s="258"/>
      <c r="D12" s="258"/>
      <c r="E12" s="258"/>
      <c r="F12" s="258"/>
      <c r="G12" s="258"/>
      <c r="H12" s="258"/>
      <c r="I12" s="258"/>
      <c r="J12" s="258"/>
      <c r="K12" s="258"/>
    </row>
    <row r="14" spans="1:27" ht="15" customHeight="1" x14ac:dyDescent="0.25">
      <c r="A14" s="259" t="s">
        <v>176</v>
      </c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95"/>
      <c r="M14" s="96"/>
    </row>
    <row r="15" spans="1:27" ht="9" customHeight="1" x14ac:dyDescent="0.25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</row>
    <row r="16" spans="1:27" x14ac:dyDescent="0.25">
      <c r="A16" s="260" t="s">
        <v>95</v>
      </c>
      <c r="B16" s="262" t="s">
        <v>96</v>
      </c>
      <c r="C16" s="262"/>
      <c r="D16" s="255" t="s">
        <v>97</v>
      </c>
      <c r="E16" s="255"/>
      <c r="F16" s="255" t="s">
        <v>98</v>
      </c>
      <c r="G16" s="255"/>
      <c r="H16" s="262" t="s">
        <v>99</v>
      </c>
      <c r="I16" s="262"/>
      <c r="J16" s="255" t="s">
        <v>100</v>
      </c>
      <c r="K16" s="255"/>
    </row>
    <row r="17" spans="1:13" x14ac:dyDescent="0.25">
      <c r="A17" s="261"/>
      <c r="B17" s="97" t="s">
        <v>101</v>
      </c>
      <c r="C17" s="222" t="s">
        <v>102</v>
      </c>
      <c r="D17" s="97" t="s">
        <v>101</v>
      </c>
      <c r="E17" s="222" t="s">
        <v>102</v>
      </c>
      <c r="F17" s="97" t="s">
        <v>101</v>
      </c>
      <c r="G17" s="222" t="s">
        <v>102</v>
      </c>
      <c r="H17" s="97" t="s">
        <v>101</v>
      </c>
      <c r="I17" s="222" t="s">
        <v>102</v>
      </c>
      <c r="J17" s="97" t="s">
        <v>101</v>
      </c>
      <c r="K17" s="222" t="s">
        <v>102</v>
      </c>
      <c r="L17" s="99"/>
      <c r="M17" s="99"/>
    </row>
    <row r="18" spans="1:13" x14ac:dyDescent="0.25">
      <c r="A18" s="100" t="s">
        <v>75</v>
      </c>
      <c r="B18" s="101">
        <v>2414811.33</v>
      </c>
      <c r="C18" s="101">
        <v>2367268.7000000002</v>
      </c>
      <c r="D18" s="101">
        <v>2414811.34</v>
      </c>
      <c r="E18" s="102">
        <v>2396683.9</v>
      </c>
      <c r="F18" s="101">
        <v>2414811.34</v>
      </c>
      <c r="G18" s="102">
        <v>2410583.5299999998</v>
      </c>
      <c r="H18" s="101">
        <v>2414811.34</v>
      </c>
      <c r="I18" s="101">
        <v>2417060.7799999998</v>
      </c>
      <c r="J18" s="103">
        <f t="shared" ref="J18:K20" si="0">+B18+D18+F18+H18</f>
        <v>9659245.3499999996</v>
      </c>
      <c r="K18" s="103">
        <f t="shared" si="0"/>
        <v>9591596.9099999983</v>
      </c>
      <c r="L18" s="104"/>
      <c r="M18" s="104"/>
    </row>
    <row r="19" spans="1:13" x14ac:dyDescent="0.25">
      <c r="A19" s="100" t="s">
        <v>78</v>
      </c>
      <c r="B19" s="22">
        <v>2612557.86</v>
      </c>
      <c r="C19" s="22">
        <v>0</v>
      </c>
      <c r="D19" s="22">
        <v>2689873.49</v>
      </c>
      <c r="E19" s="102">
        <v>16502.89</v>
      </c>
      <c r="F19" s="22">
        <v>2771983.25</v>
      </c>
      <c r="G19" s="102">
        <v>132643.57</v>
      </c>
      <c r="H19" s="22">
        <v>2771983.25</v>
      </c>
      <c r="I19" s="101">
        <v>748869.8</v>
      </c>
      <c r="J19" s="103">
        <f t="shared" si="0"/>
        <v>10846397.85</v>
      </c>
      <c r="K19" s="103">
        <f t="shared" si="0"/>
        <v>898016.26</v>
      </c>
      <c r="L19" s="104"/>
      <c r="M19" s="104"/>
    </row>
    <row r="20" spans="1:13" ht="15.75" hidden="1" x14ac:dyDescent="0.3">
      <c r="A20" s="100" t="s">
        <v>103</v>
      </c>
      <c r="B20" s="22"/>
      <c r="C20" s="105"/>
      <c r="D20" s="22"/>
      <c r="E20" s="19"/>
      <c r="F20" s="22"/>
      <c r="G20" s="105"/>
      <c r="H20" s="22"/>
      <c r="I20" s="101"/>
      <c r="J20" s="103">
        <f t="shared" si="0"/>
        <v>0</v>
      </c>
      <c r="K20" s="103">
        <f t="shared" si="0"/>
        <v>0</v>
      </c>
      <c r="L20" s="104"/>
      <c r="M20" s="104"/>
    </row>
    <row r="21" spans="1:13" x14ac:dyDescent="0.25">
      <c r="A21" s="100" t="s">
        <v>104</v>
      </c>
      <c r="B21" s="41">
        <f t="shared" ref="B21:K21" si="1">SUM(B18:B20)</f>
        <v>5027369.1899999995</v>
      </c>
      <c r="C21" s="41">
        <f t="shared" si="1"/>
        <v>2367268.7000000002</v>
      </c>
      <c r="D21" s="41">
        <f t="shared" si="1"/>
        <v>5104684.83</v>
      </c>
      <c r="E21" s="106">
        <f t="shared" si="1"/>
        <v>2413186.79</v>
      </c>
      <c r="F21" s="106">
        <f t="shared" si="1"/>
        <v>5186794.59</v>
      </c>
      <c r="G21" s="106">
        <f t="shared" si="1"/>
        <v>2543227.0999999996</v>
      </c>
      <c r="H21" s="41">
        <f t="shared" si="1"/>
        <v>5186794.59</v>
      </c>
      <c r="I21" s="41">
        <f t="shared" si="1"/>
        <v>3165930.58</v>
      </c>
      <c r="J21" s="107">
        <f t="shared" si="1"/>
        <v>20505643.199999999</v>
      </c>
      <c r="K21" s="107">
        <f t="shared" si="1"/>
        <v>10489613.169999998</v>
      </c>
      <c r="L21" s="108"/>
      <c r="M21" s="104"/>
    </row>
    <row r="22" spans="1:13" x14ac:dyDescent="0.25">
      <c r="A22" s="34"/>
      <c r="B22" s="109"/>
      <c r="C22" s="110"/>
      <c r="D22" s="110"/>
      <c r="E22" s="110"/>
      <c r="F22" s="110"/>
      <c r="G22" s="110"/>
      <c r="H22" s="110"/>
      <c r="I22" s="110"/>
      <c r="J22" s="111"/>
      <c r="K22" s="110"/>
      <c r="L22" s="112"/>
      <c r="M22" s="113"/>
    </row>
    <row r="23" spans="1:13" ht="15" hidden="1" customHeight="1" x14ac:dyDescent="0.25">
      <c r="A23" s="259" t="s">
        <v>177</v>
      </c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114"/>
      <c r="M23" s="224"/>
    </row>
    <row r="24" spans="1:13" ht="15" hidden="1" customHeight="1" x14ac:dyDescent="0.2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14"/>
      <c r="M24" s="224"/>
    </row>
    <row r="25" spans="1:13" ht="15" hidden="1" customHeight="1" x14ac:dyDescent="0.25">
      <c r="A25" s="263" t="s">
        <v>95</v>
      </c>
      <c r="B25" s="265" t="s">
        <v>105</v>
      </c>
      <c r="C25" s="265"/>
      <c r="D25" s="266" t="s">
        <v>106</v>
      </c>
      <c r="E25" s="266"/>
      <c r="F25" s="266" t="s">
        <v>72</v>
      </c>
      <c r="G25" s="266"/>
      <c r="H25" s="265" t="s">
        <v>73</v>
      </c>
      <c r="I25" s="265"/>
      <c r="J25" s="266" t="s">
        <v>100</v>
      </c>
      <c r="K25" s="266"/>
      <c r="L25" s="114"/>
      <c r="M25" s="224"/>
    </row>
    <row r="26" spans="1:13" ht="15" hidden="1" customHeight="1" x14ac:dyDescent="0.25">
      <c r="A26" s="264"/>
      <c r="B26" s="116" t="s">
        <v>101</v>
      </c>
      <c r="C26" s="223" t="s">
        <v>102</v>
      </c>
      <c r="D26" s="116" t="s">
        <v>101</v>
      </c>
      <c r="E26" s="223" t="s">
        <v>102</v>
      </c>
      <c r="F26" s="116" t="s">
        <v>101</v>
      </c>
      <c r="G26" s="223" t="s">
        <v>102</v>
      </c>
      <c r="H26" s="116" t="s">
        <v>101</v>
      </c>
      <c r="I26" s="223" t="s">
        <v>102</v>
      </c>
      <c r="J26" s="116" t="s">
        <v>101</v>
      </c>
      <c r="K26" s="223" t="s">
        <v>102</v>
      </c>
      <c r="L26" s="114"/>
      <c r="M26" s="224"/>
    </row>
    <row r="27" spans="1:13" ht="15" hidden="1" customHeight="1" x14ac:dyDescent="0.25">
      <c r="A27" s="100" t="s">
        <v>75</v>
      </c>
      <c r="B27" s="101"/>
      <c r="C27" s="102"/>
      <c r="D27" s="101"/>
      <c r="E27" s="102"/>
      <c r="F27" s="101"/>
      <c r="G27" s="22"/>
      <c r="H27" s="101"/>
      <c r="I27" s="102"/>
      <c r="J27" s="103">
        <f t="shared" ref="J27:K29" si="2">+B27+D27+F27+H27</f>
        <v>0</v>
      </c>
      <c r="K27" s="103">
        <f t="shared" si="2"/>
        <v>0</v>
      </c>
      <c r="L27" s="114"/>
      <c r="M27" s="224"/>
    </row>
    <row r="28" spans="1:13" ht="15" hidden="1" customHeight="1" x14ac:dyDescent="0.25">
      <c r="A28" s="100" t="s">
        <v>78</v>
      </c>
      <c r="B28" s="22"/>
      <c r="C28" s="22"/>
      <c r="D28" s="22"/>
      <c r="E28" s="22"/>
      <c r="F28" s="22"/>
      <c r="G28" s="22"/>
      <c r="H28" s="22"/>
      <c r="I28" s="101"/>
      <c r="J28" s="103">
        <f t="shared" si="2"/>
        <v>0</v>
      </c>
      <c r="K28" s="103">
        <f t="shared" si="2"/>
        <v>0</v>
      </c>
      <c r="L28" s="114"/>
      <c r="M28" s="224"/>
    </row>
    <row r="29" spans="1:13" ht="15" hidden="1" customHeight="1" x14ac:dyDescent="0.25">
      <c r="A29" s="100" t="s">
        <v>103</v>
      </c>
      <c r="B29" s="22"/>
      <c r="C29" s="22"/>
      <c r="D29" s="22"/>
      <c r="E29" s="22"/>
      <c r="F29" s="22"/>
      <c r="G29" s="22"/>
      <c r="H29" s="22"/>
      <c r="I29" s="101"/>
      <c r="J29" s="103">
        <f t="shared" si="2"/>
        <v>0</v>
      </c>
      <c r="K29" s="103">
        <f t="shared" si="2"/>
        <v>0</v>
      </c>
      <c r="L29" s="114"/>
      <c r="M29" s="224"/>
    </row>
    <row r="30" spans="1:13" ht="15" hidden="1" customHeight="1" x14ac:dyDescent="0.25">
      <c r="A30" s="100" t="s">
        <v>104</v>
      </c>
      <c r="B30" s="41">
        <f t="shared" ref="B30:K30" si="3">SUM(B27:B29)</f>
        <v>0</v>
      </c>
      <c r="C30" s="41">
        <f t="shared" si="3"/>
        <v>0</v>
      </c>
      <c r="D30" s="41">
        <f t="shared" si="3"/>
        <v>0</v>
      </c>
      <c r="E30" s="106">
        <f t="shared" si="3"/>
        <v>0</v>
      </c>
      <c r="F30" s="41">
        <f t="shared" si="3"/>
        <v>0</v>
      </c>
      <c r="G30" s="106">
        <f t="shared" si="3"/>
        <v>0</v>
      </c>
      <c r="H30" s="41">
        <f t="shared" si="3"/>
        <v>0</v>
      </c>
      <c r="I30" s="41">
        <f t="shared" si="3"/>
        <v>0</v>
      </c>
      <c r="J30" s="107">
        <f t="shared" si="3"/>
        <v>0</v>
      </c>
      <c r="K30" s="107">
        <f t="shared" si="3"/>
        <v>0</v>
      </c>
      <c r="L30" s="114"/>
      <c r="M30" s="224"/>
    </row>
    <row r="31" spans="1:13" ht="15" hidden="1" customHeight="1" x14ac:dyDescent="0.25">
      <c r="A31" s="117"/>
      <c r="B31" s="118"/>
      <c r="C31" s="118"/>
      <c r="D31" s="118"/>
      <c r="E31" s="118"/>
      <c r="F31" s="118"/>
      <c r="G31" s="118"/>
      <c r="H31" s="118"/>
      <c r="I31" s="118"/>
      <c r="J31" s="119"/>
      <c r="K31" s="119"/>
      <c r="L31" s="114"/>
      <c r="M31" s="224"/>
    </row>
    <row r="32" spans="1:13" ht="15" hidden="1" customHeight="1" x14ac:dyDescent="0.25">
      <c r="A32" s="117"/>
      <c r="B32" s="118"/>
      <c r="C32" s="118"/>
      <c r="D32" s="118"/>
      <c r="E32" s="118"/>
      <c r="F32" s="118"/>
      <c r="G32" s="118"/>
      <c r="H32" s="118"/>
      <c r="I32" s="118"/>
      <c r="J32" s="119"/>
      <c r="K32" s="119"/>
      <c r="L32" s="114"/>
      <c r="M32" s="224"/>
    </row>
    <row r="33" spans="1:13" ht="15" hidden="1" customHeight="1" x14ac:dyDescent="0.25">
      <c r="A33" s="259" t="s">
        <v>178</v>
      </c>
      <c r="B33" s="259"/>
      <c r="C33" s="259"/>
      <c r="D33" s="259"/>
      <c r="E33" s="259"/>
      <c r="F33" s="259"/>
      <c r="G33" s="259"/>
      <c r="H33" s="259"/>
      <c r="I33" s="259"/>
      <c r="J33" s="259"/>
      <c r="K33" s="259"/>
      <c r="L33" s="114"/>
      <c r="M33" s="224"/>
    </row>
    <row r="34" spans="1:13" ht="15" hidden="1" customHeight="1" x14ac:dyDescent="0.25">
      <c r="A34" s="120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14"/>
      <c r="M34" s="224"/>
    </row>
    <row r="35" spans="1:13" ht="15" hidden="1" customHeight="1" x14ac:dyDescent="0.25">
      <c r="A35" s="263" t="s">
        <v>95</v>
      </c>
      <c r="B35" s="265" t="s">
        <v>74</v>
      </c>
      <c r="C35" s="265"/>
      <c r="D35" s="266" t="s">
        <v>107</v>
      </c>
      <c r="E35" s="266"/>
      <c r="F35" s="266" t="s">
        <v>108</v>
      </c>
      <c r="G35" s="266"/>
      <c r="H35" s="265" t="s">
        <v>109</v>
      </c>
      <c r="I35" s="265"/>
      <c r="J35" s="266" t="s">
        <v>100</v>
      </c>
      <c r="K35" s="266"/>
      <c r="L35" s="114"/>
      <c r="M35" s="224"/>
    </row>
    <row r="36" spans="1:13" ht="15" hidden="1" customHeight="1" x14ac:dyDescent="0.25">
      <c r="A36" s="264"/>
      <c r="B36" s="116" t="s">
        <v>101</v>
      </c>
      <c r="C36" s="223" t="s">
        <v>102</v>
      </c>
      <c r="D36" s="116" t="s">
        <v>101</v>
      </c>
      <c r="E36" s="223" t="s">
        <v>102</v>
      </c>
      <c r="F36" s="116" t="s">
        <v>101</v>
      </c>
      <c r="G36" s="223" t="s">
        <v>102</v>
      </c>
      <c r="H36" s="116" t="s">
        <v>101</v>
      </c>
      <c r="I36" s="223" t="s">
        <v>102</v>
      </c>
      <c r="J36" s="116" t="s">
        <v>101</v>
      </c>
      <c r="K36" s="223" t="s">
        <v>102</v>
      </c>
      <c r="L36" s="114"/>
      <c r="M36" s="224"/>
    </row>
    <row r="37" spans="1:13" ht="15" hidden="1" customHeight="1" x14ac:dyDescent="0.25">
      <c r="A37" s="100" t="s">
        <v>75</v>
      </c>
      <c r="B37" s="102"/>
      <c r="C37" s="101"/>
      <c r="D37" s="102"/>
      <c r="E37" s="22"/>
      <c r="F37" s="102"/>
      <c r="G37" s="22"/>
      <c r="H37" s="102"/>
      <c r="I37" s="22"/>
      <c r="J37" s="103">
        <f t="shared" ref="J37:K39" si="4">+B37+D37+F37+H37</f>
        <v>0</v>
      </c>
      <c r="K37" s="103">
        <f t="shared" si="4"/>
        <v>0</v>
      </c>
      <c r="L37" s="114"/>
      <c r="M37" s="224"/>
    </row>
    <row r="38" spans="1:13" ht="15" hidden="1" customHeight="1" x14ac:dyDescent="0.25">
      <c r="A38" s="100" t="s">
        <v>78</v>
      </c>
      <c r="B38" s="22"/>
      <c r="C38" s="22"/>
      <c r="D38" s="22"/>
      <c r="E38" s="22"/>
      <c r="F38" s="22"/>
      <c r="G38" s="22"/>
      <c r="H38" s="22"/>
      <c r="I38" s="22"/>
      <c r="J38" s="103">
        <f t="shared" si="4"/>
        <v>0</v>
      </c>
      <c r="K38" s="103">
        <f t="shared" si="4"/>
        <v>0</v>
      </c>
      <c r="L38" s="114"/>
      <c r="M38" s="224"/>
    </row>
    <row r="39" spans="1:13" ht="15" hidden="1" customHeight="1" x14ac:dyDescent="0.25">
      <c r="A39" s="100" t="s">
        <v>110</v>
      </c>
      <c r="B39" s="22"/>
      <c r="C39" s="22"/>
      <c r="D39" s="22"/>
      <c r="E39" s="22"/>
      <c r="F39" s="22"/>
      <c r="G39" s="22"/>
      <c r="H39" s="22"/>
      <c r="I39" s="22"/>
      <c r="J39" s="103">
        <f t="shared" si="4"/>
        <v>0</v>
      </c>
      <c r="K39" s="103">
        <f t="shared" si="4"/>
        <v>0</v>
      </c>
      <c r="L39" s="114"/>
      <c r="M39" s="224"/>
    </row>
    <row r="40" spans="1:13" ht="15" hidden="1" customHeight="1" x14ac:dyDescent="0.25">
      <c r="A40" s="100" t="s">
        <v>104</v>
      </c>
      <c r="B40" s="41">
        <f t="shared" ref="B40:K40" si="5">SUM(B37:B39)</f>
        <v>0</v>
      </c>
      <c r="C40" s="41">
        <f t="shared" si="5"/>
        <v>0</v>
      </c>
      <c r="D40" s="41">
        <f t="shared" si="5"/>
        <v>0</v>
      </c>
      <c r="E40" s="41">
        <f t="shared" si="5"/>
        <v>0</v>
      </c>
      <c r="F40" s="41">
        <f t="shared" si="5"/>
        <v>0</v>
      </c>
      <c r="G40" s="41">
        <f t="shared" si="5"/>
        <v>0</v>
      </c>
      <c r="H40" s="41">
        <f t="shared" si="5"/>
        <v>0</v>
      </c>
      <c r="I40" s="41">
        <f t="shared" si="5"/>
        <v>0</v>
      </c>
      <c r="J40" s="107">
        <f t="shared" si="5"/>
        <v>0</v>
      </c>
      <c r="K40" s="107">
        <f t="shared" si="5"/>
        <v>0</v>
      </c>
      <c r="L40" s="114"/>
      <c r="M40" s="224"/>
    </row>
    <row r="41" spans="1:13" ht="15" customHeight="1" x14ac:dyDescent="0.25">
      <c r="A41" s="121"/>
      <c r="B41" s="122"/>
      <c r="C41" s="122"/>
      <c r="D41" s="122"/>
      <c r="E41" s="122"/>
      <c r="F41" s="122"/>
      <c r="G41" s="122"/>
      <c r="H41" s="122"/>
      <c r="I41" s="122"/>
      <c r="J41" s="123"/>
      <c r="K41" s="123"/>
      <c r="L41" s="114"/>
      <c r="M41" s="224"/>
    </row>
    <row r="42" spans="1:13" ht="15" customHeight="1" x14ac:dyDescent="0.25">
      <c r="A42" s="121"/>
      <c r="B42" s="122"/>
      <c r="C42" s="122"/>
      <c r="D42" s="122"/>
      <c r="E42" s="122"/>
      <c r="F42" s="122"/>
      <c r="G42" s="122"/>
      <c r="H42" s="122"/>
      <c r="I42" s="122"/>
      <c r="J42" s="123"/>
      <c r="K42" s="123"/>
      <c r="L42" s="114"/>
      <c r="M42" s="224"/>
    </row>
    <row r="43" spans="1:13" ht="15" customHeight="1" x14ac:dyDescent="0.25">
      <c r="A43" s="121"/>
      <c r="B43" s="122"/>
      <c r="C43" s="122"/>
      <c r="D43" s="122"/>
      <c r="E43" s="122"/>
      <c r="F43" s="122"/>
      <c r="G43" s="122"/>
      <c r="H43" s="122"/>
      <c r="I43" s="122"/>
      <c r="J43" s="123"/>
      <c r="K43" s="123"/>
      <c r="L43" s="114"/>
      <c r="M43" s="224"/>
    </row>
    <row r="44" spans="1:13" ht="15" customHeight="1" x14ac:dyDescent="0.25">
      <c r="A44" s="124" t="s">
        <v>179</v>
      </c>
      <c r="B44" s="108"/>
      <c r="C44" s="104"/>
      <c r="D44" s="104"/>
      <c r="E44" s="104"/>
      <c r="F44" s="104"/>
      <c r="G44" s="104"/>
      <c r="H44" s="104"/>
      <c r="I44" s="104"/>
      <c r="J44" s="104"/>
      <c r="K44" s="104"/>
      <c r="L44" s="114"/>
      <c r="M44" s="224"/>
    </row>
    <row r="45" spans="1:13" ht="15" customHeight="1" x14ac:dyDescent="0.25">
      <c r="A45" s="260" t="s">
        <v>95</v>
      </c>
      <c r="B45" s="262" t="s">
        <v>180</v>
      </c>
      <c r="C45" s="262"/>
      <c r="D45" s="104"/>
      <c r="E45" s="104"/>
      <c r="F45" s="104"/>
      <c r="G45" s="104"/>
      <c r="H45" s="104"/>
      <c r="I45" s="104"/>
      <c r="J45" s="104"/>
      <c r="K45" s="104"/>
      <c r="L45" s="114"/>
      <c r="M45" s="224"/>
    </row>
    <row r="46" spans="1:13" ht="15" customHeight="1" x14ac:dyDescent="0.25">
      <c r="A46" s="261"/>
      <c r="B46" s="97" t="s">
        <v>101</v>
      </c>
      <c r="C46" s="222" t="s">
        <v>102</v>
      </c>
      <c r="D46" s="104"/>
      <c r="E46" s="104"/>
      <c r="F46" s="104"/>
      <c r="G46" s="104"/>
      <c r="H46" s="104"/>
      <c r="I46" s="104"/>
      <c r="J46" s="104"/>
      <c r="K46" s="104"/>
      <c r="L46" s="114"/>
      <c r="M46" s="224"/>
    </row>
    <row r="47" spans="1:13" ht="15" customHeight="1" x14ac:dyDescent="0.25">
      <c r="A47" s="125" t="s">
        <v>75</v>
      </c>
      <c r="B47" s="126">
        <f>+J18+J27+J37</f>
        <v>9659245.3499999996</v>
      </c>
      <c r="C47" s="126">
        <f>+K18+K27+K37</f>
        <v>9591596.9099999983</v>
      </c>
      <c r="D47" s="104"/>
      <c r="E47" s="104"/>
      <c r="F47" s="104"/>
      <c r="G47" s="104"/>
      <c r="H47" s="104"/>
      <c r="I47" s="104"/>
      <c r="J47" s="104"/>
      <c r="K47" s="104"/>
      <c r="L47" s="114"/>
      <c r="M47" s="224"/>
    </row>
    <row r="48" spans="1:13" ht="15" customHeight="1" x14ac:dyDescent="0.25">
      <c r="A48" s="125" t="s">
        <v>78</v>
      </c>
      <c r="B48" s="126">
        <f>+J19+J28+J38</f>
        <v>10846397.85</v>
      </c>
      <c r="C48" s="126">
        <f>+K19+K28+K38</f>
        <v>898016.26</v>
      </c>
      <c r="D48" s="104"/>
      <c r="E48" s="104"/>
      <c r="F48" s="104"/>
      <c r="G48" s="104"/>
      <c r="H48" s="104"/>
      <c r="I48" s="104"/>
      <c r="J48" s="104"/>
      <c r="K48" s="104"/>
      <c r="L48" s="114"/>
      <c r="M48" s="224"/>
    </row>
    <row r="49" spans="1:13" ht="15" customHeight="1" x14ac:dyDescent="0.25">
      <c r="A49" s="125" t="s">
        <v>110</v>
      </c>
      <c r="B49" s="126">
        <f>+J39+J29+J20</f>
        <v>0</v>
      </c>
      <c r="C49" s="126">
        <f>K39+K29+K20</f>
        <v>0</v>
      </c>
      <c r="D49" s="104"/>
      <c r="E49" s="104"/>
      <c r="F49" s="104"/>
      <c r="G49" s="104"/>
      <c r="H49" s="104"/>
      <c r="I49" s="104"/>
      <c r="J49" s="104"/>
      <c r="K49" s="104"/>
      <c r="L49" s="114"/>
      <c r="M49" s="224"/>
    </row>
    <row r="50" spans="1:13" ht="15" customHeight="1" x14ac:dyDescent="0.25">
      <c r="A50" s="125" t="s">
        <v>104</v>
      </c>
      <c r="B50" s="127">
        <f>SUM(B47:B49)</f>
        <v>20505643.199999999</v>
      </c>
      <c r="C50" s="59">
        <f>SUM(C47:C49)</f>
        <v>10489613.169999998</v>
      </c>
      <c r="D50" s="104"/>
      <c r="E50" s="104"/>
      <c r="F50" s="104"/>
      <c r="G50" s="104"/>
      <c r="H50" s="104"/>
      <c r="I50" s="104"/>
      <c r="J50" s="104"/>
      <c r="K50" s="104"/>
      <c r="L50" s="114"/>
      <c r="M50" s="224"/>
    </row>
    <row r="51" spans="1:13" x14ac:dyDescent="0.25">
      <c r="A51" s="128"/>
      <c r="B51" s="108"/>
      <c r="C51" s="129"/>
      <c r="D51" s="104"/>
      <c r="E51" s="104"/>
      <c r="F51" s="104"/>
      <c r="G51" s="104"/>
      <c r="H51" s="104"/>
      <c r="I51" s="104"/>
      <c r="J51" s="104"/>
      <c r="K51" s="104"/>
      <c r="L51" s="114"/>
      <c r="M51" s="224"/>
    </row>
    <row r="52" spans="1:13" x14ac:dyDescent="0.25">
      <c r="A52" s="128"/>
      <c r="B52" s="49"/>
      <c r="C52" s="130"/>
    </row>
    <row r="68" spans="1:11" x14ac:dyDescent="0.25">
      <c r="A68" s="67" t="s">
        <v>61</v>
      </c>
      <c r="C68" s="14" t="s">
        <v>89</v>
      </c>
      <c r="D68" s="14"/>
      <c r="E68" s="14"/>
      <c r="F68" s="48" t="s">
        <v>85</v>
      </c>
      <c r="H68" t="s">
        <v>67</v>
      </c>
    </row>
    <row r="69" spans="1:11" x14ac:dyDescent="0.25">
      <c r="C69" s="246" t="s">
        <v>86</v>
      </c>
      <c r="D69" s="246"/>
      <c r="E69" s="246"/>
      <c r="F69" s="48"/>
      <c r="G69" s="48"/>
      <c r="H69" s="48" t="s">
        <v>68</v>
      </c>
      <c r="I69" s="48"/>
      <c r="J69" s="48"/>
      <c r="K69" s="48"/>
    </row>
    <row r="70" spans="1:11" x14ac:dyDescent="0.25">
      <c r="C70" s="246" t="s">
        <v>111</v>
      </c>
      <c r="D70" s="246"/>
      <c r="E70" s="246"/>
      <c r="F70" s="48"/>
      <c r="G70" s="48"/>
      <c r="H70" s="48" t="s">
        <v>174</v>
      </c>
      <c r="I70" s="48"/>
      <c r="J70" s="48"/>
      <c r="K70" s="48"/>
    </row>
    <row r="71" spans="1:11" x14ac:dyDescent="0.25">
      <c r="A71" s="67" t="s">
        <v>66</v>
      </c>
      <c r="C71" s="48" t="s">
        <v>196</v>
      </c>
      <c r="G71" s="69"/>
      <c r="H71" s="69"/>
      <c r="I71" s="69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5:A46"/>
    <mergeCell ref="B45:C45"/>
    <mergeCell ref="C69:E69"/>
    <mergeCell ref="C70:E70"/>
    <mergeCell ref="A33:K33"/>
    <mergeCell ref="A35:A36"/>
    <mergeCell ref="B35:C35"/>
    <mergeCell ref="D35:E35"/>
    <mergeCell ref="F35:G35"/>
    <mergeCell ref="H35:I35"/>
    <mergeCell ref="J35:K35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workbookViewId="0">
      <selection activeCell="B1" sqref="B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35"/>
      <c r="C2" s="235"/>
      <c r="L2" s="131" t="s">
        <v>112</v>
      </c>
    </row>
    <row r="3" spans="1:12" ht="18.75" x14ac:dyDescent="0.3">
      <c r="H3" s="132"/>
      <c r="I3" s="132"/>
      <c r="J3" s="132"/>
    </row>
    <row r="4" spans="1:12" x14ac:dyDescent="0.25">
      <c r="A4" s="232"/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</row>
    <row r="5" spans="1:12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25">
      <c r="A6" s="231" t="s">
        <v>2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</row>
    <row r="7" spans="1:12" x14ac:dyDescent="0.25">
      <c r="A7" s="232" t="s">
        <v>3</v>
      </c>
      <c r="B7" s="232"/>
      <c r="C7" s="232"/>
      <c r="D7" s="232"/>
      <c r="E7" s="232"/>
      <c r="F7" s="232"/>
      <c r="G7" s="232"/>
      <c r="H7" s="232"/>
      <c r="I7" s="232"/>
      <c r="J7" s="232"/>
      <c r="K7" s="232"/>
      <c r="L7" s="232"/>
    </row>
    <row r="8" spans="1:12" x14ac:dyDescent="0.25">
      <c r="A8" s="233" t="s">
        <v>4</v>
      </c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</row>
    <row r="10" spans="1:12" ht="15.75" customHeight="1" thickBot="1" x14ac:dyDescent="0.3">
      <c r="A10" s="14"/>
      <c r="B10" s="267" t="s">
        <v>113</v>
      </c>
      <c r="C10" s="267"/>
      <c r="D10" s="267"/>
      <c r="E10" s="267"/>
      <c r="F10" s="267"/>
      <c r="G10" s="267"/>
      <c r="H10" s="267"/>
      <c r="I10" s="267"/>
      <c r="J10" s="267"/>
      <c r="K10" s="267"/>
      <c r="L10" s="267"/>
    </row>
    <row r="11" spans="1:12" x14ac:dyDescent="0.25">
      <c r="A11" s="272" t="s">
        <v>5</v>
      </c>
      <c r="B11" s="274" t="s">
        <v>114</v>
      </c>
      <c r="C11" s="276" t="s">
        <v>96</v>
      </c>
      <c r="D11" s="276"/>
      <c r="E11" s="268" t="s">
        <v>97</v>
      </c>
      <c r="F11" s="268"/>
      <c r="G11" s="268" t="s">
        <v>98</v>
      </c>
      <c r="H11" s="268"/>
      <c r="I11" s="268" t="s">
        <v>99</v>
      </c>
      <c r="J11" s="268"/>
      <c r="K11" s="268" t="s">
        <v>137</v>
      </c>
      <c r="L11" s="269"/>
    </row>
    <row r="12" spans="1:12" ht="15.75" thickBot="1" x14ac:dyDescent="0.3">
      <c r="A12" s="273"/>
      <c r="B12" s="275"/>
      <c r="C12" s="134" t="s">
        <v>115</v>
      </c>
      <c r="D12" s="134" t="s">
        <v>102</v>
      </c>
      <c r="E12" s="134" t="s">
        <v>115</v>
      </c>
      <c r="F12" s="134" t="s">
        <v>102</v>
      </c>
      <c r="G12" s="134" t="s">
        <v>115</v>
      </c>
      <c r="H12" s="134" t="s">
        <v>102</v>
      </c>
      <c r="I12" s="134" t="s">
        <v>115</v>
      </c>
      <c r="J12" s="134" t="s">
        <v>102</v>
      </c>
      <c r="K12" s="134" t="s">
        <v>115</v>
      </c>
      <c r="L12" s="135" t="s">
        <v>102</v>
      </c>
    </row>
    <row r="13" spans="1:12" x14ac:dyDescent="0.25">
      <c r="A13" s="136">
        <v>1</v>
      </c>
      <c r="B13" s="137" t="s">
        <v>116</v>
      </c>
      <c r="C13" s="138">
        <v>6</v>
      </c>
      <c r="D13" s="138">
        <v>9</v>
      </c>
      <c r="E13" s="138"/>
      <c r="F13" s="138"/>
      <c r="G13" s="138"/>
      <c r="H13" s="138"/>
      <c r="I13" s="138"/>
      <c r="J13" s="138"/>
      <c r="K13" s="138">
        <f>+C13+E13+G13+I13</f>
        <v>6</v>
      </c>
      <c r="L13" s="139">
        <f>+D13+F13+H13+J13</f>
        <v>9</v>
      </c>
    </row>
    <row r="14" spans="1:12" x14ac:dyDescent="0.25">
      <c r="A14" s="140">
        <v>2</v>
      </c>
      <c r="B14" s="141" t="s">
        <v>117</v>
      </c>
      <c r="C14" s="138">
        <v>6</v>
      </c>
      <c r="D14" s="138">
        <v>8</v>
      </c>
      <c r="E14" s="138"/>
      <c r="F14" s="138"/>
      <c r="G14" s="138"/>
      <c r="H14" s="138"/>
      <c r="I14" s="138"/>
      <c r="J14" s="138"/>
      <c r="K14" s="138">
        <f t="shared" ref="K14:L27" si="0">+C14+E14+G14+I14</f>
        <v>6</v>
      </c>
      <c r="L14" s="139">
        <f t="shared" si="0"/>
        <v>8</v>
      </c>
    </row>
    <row r="15" spans="1:12" x14ac:dyDescent="0.25">
      <c r="A15" s="140">
        <v>3</v>
      </c>
      <c r="B15" s="141" t="s">
        <v>118</v>
      </c>
      <c r="C15" s="138">
        <v>26</v>
      </c>
      <c r="D15" s="138">
        <v>84</v>
      </c>
      <c r="E15" s="138"/>
      <c r="F15" s="138"/>
      <c r="G15" s="138"/>
      <c r="H15" s="138"/>
      <c r="I15" s="138"/>
      <c r="J15" s="138"/>
      <c r="K15" s="138">
        <f t="shared" si="0"/>
        <v>26</v>
      </c>
      <c r="L15" s="139">
        <f t="shared" si="0"/>
        <v>84</v>
      </c>
    </row>
    <row r="16" spans="1:12" x14ac:dyDescent="0.25">
      <c r="A16" s="140">
        <v>4</v>
      </c>
      <c r="B16" s="141" t="s">
        <v>119</v>
      </c>
      <c r="C16" s="138">
        <v>5</v>
      </c>
      <c r="D16" s="138">
        <v>9</v>
      </c>
      <c r="E16" s="138"/>
      <c r="F16" s="138"/>
      <c r="G16" s="138"/>
      <c r="H16" s="138"/>
      <c r="I16" s="138"/>
      <c r="J16" s="138"/>
      <c r="K16" s="138">
        <f t="shared" si="0"/>
        <v>5</v>
      </c>
      <c r="L16" s="139">
        <f t="shared" si="0"/>
        <v>9</v>
      </c>
    </row>
    <row r="17" spans="1:14" x14ac:dyDescent="0.25">
      <c r="A17" s="140">
        <v>5</v>
      </c>
      <c r="B17" s="141" t="s">
        <v>120</v>
      </c>
      <c r="C17" s="138">
        <v>158</v>
      </c>
      <c r="D17" s="138">
        <v>411</v>
      </c>
      <c r="E17" s="138"/>
      <c r="F17" s="138"/>
      <c r="G17" s="138"/>
      <c r="H17" s="138"/>
      <c r="I17" s="138"/>
      <c r="J17" s="138"/>
      <c r="K17" s="138">
        <f t="shared" si="0"/>
        <v>158</v>
      </c>
      <c r="L17" s="139">
        <f t="shared" si="0"/>
        <v>411</v>
      </c>
    </row>
    <row r="18" spans="1:14" x14ac:dyDescent="0.25">
      <c r="A18" s="140">
        <v>6</v>
      </c>
      <c r="B18" s="141" t="s">
        <v>121</v>
      </c>
      <c r="C18" s="138">
        <v>85</v>
      </c>
      <c r="D18" s="138">
        <v>130</v>
      </c>
      <c r="E18" s="138"/>
      <c r="F18" s="138"/>
      <c r="G18" s="138"/>
      <c r="H18" s="138"/>
      <c r="I18" s="138"/>
      <c r="J18" s="138"/>
      <c r="K18" s="138">
        <f t="shared" si="0"/>
        <v>85</v>
      </c>
      <c r="L18" s="139">
        <f t="shared" si="0"/>
        <v>130</v>
      </c>
    </row>
    <row r="19" spans="1:14" x14ac:dyDescent="0.25">
      <c r="A19" s="140">
        <v>7</v>
      </c>
      <c r="B19" s="141" t="s">
        <v>122</v>
      </c>
      <c r="C19" s="138">
        <v>65</v>
      </c>
      <c r="D19" s="138">
        <v>148</v>
      </c>
      <c r="E19" s="138"/>
      <c r="F19" s="138"/>
      <c r="G19" s="138"/>
      <c r="H19" s="138"/>
      <c r="I19" s="138"/>
      <c r="J19" s="138"/>
      <c r="K19" s="138">
        <f t="shared" si="0"/>
        <v>65</v>
      </c>
      <c r="L19" s="139">
        <f t="shared" si="0"/>
        <v>148</v>
      </c>
    </row>
    <row r="20" spans="1:14" x14ac:dyDescent="0.25">
      <c r="A20" s="140">
        <v>8</v>
      </c>
      <c r="B20" s="141" t="s">
        <v>123</v>
      </c>
      <c r="C20" s="138">
        <v>62</v>
      </c>
      <c r="D20" s="138">
        <v>132</v>
      </c>
      <c r="E20" s="138"/>
      <c r="F20" s="138"/>
      <c r="G20" s="138"/>
      <c r="H20" s="138"/>
      <c r="I20" s="138"/>
      <c r="J20" s="138"/>
      <c r="K20" s="138">
        <f t="shared" si="0"/>
        <v>62</v>
      </c>
      <c r="L20" s="139">
        <f t="shared" si="0"/>
        <v>132</v>
      </c>
    </row>
    <row r="21" spans="1:14" x14ac:dyDescent="0.25">
      <c r="A21" s="140">
        <v>9</v>
      </c>
      <c r="B21" s="141" t="s">
        <v>124</v>
      </c>
      <c r="C21" s="138">
        <v>408</v>
      </c>
      <c r="D21" s="138">
        <v>935</v>
      </c>
      <c r="E21" s="138"/>
      <c r="F21" s="138"/>
      <c r="G21" s="138"/>
      <c r="H21" s="138"/>
      <c r="I21" s="138"/>
      <c r="J21" s="138"/>
      <c r="K21" s="138">
        <f t="shared" si="0"/>
        <v>408</v>
      </c>
      <c r="L21" s="139">
        <f t="shared" si="0"/>
        <v>935</v>
      </c>
    </row>
    <row r="22" spans="1:14" x14ac:dyDescent="0.25">
      <c r="A22" s="140">
        <v>10</v>
      </c>
      <c r="B22" s="141" t="s">
        <v>125</v>
      </c>
      <c r="C22" s="138">
        <v>208</v>
      </c>
      <c r="D22" s="138">
        <v>398</v>
      </c>
      <c r="E22" s="138"/>
      <c r="F22" s="138"/>
      <c r="G22" s="138"/>
      <c r="H22" s="138"/>
      <c r="I22" s="138"/>
      <c r="J22" s="138"/>
      <c r="K22" s="138">
        <f t="shared" si="0"/>
        <v>208</v>
      </c>
      <c r="L22" s="139">
        <f t="shared" si="0"/>
        <v>398</v>
      </c>
    </row>
    <row r="23" spans="1:14" x14ac:dyDescent="0.25">
      <c r="A23" s="140">
        <v>11</v>
      </c>
      <c r="B23" s="141" t="s">
        <v>126</v>
      </c>
      <c r="C23" s="138">
        <v>20</v>
      </c>
      <c r="D23" s="138">
        <v>57</v>
      </c>
      <c r="E23" s="138"/>
      <c r="F23" s="138"/>
      <c r="G23" s="138"/>
      <c r="H23" s="138"/>
      <c r="I23" s="138"/>
      <c r="J23" s="138"/>
      <c r="K23" s="138">
        <f t="shared" si="0"/>
        <v>20</v>
      </c>
      <c r="L23" s="139">
        <f t="shared" si="0"/>
        <v>57</v>
      </c>
    </row>
    <row r="24" spans="1:14" ht="24" x14ac:dyDescent="0.25">
      <c r="A24" s="140">
        <v>12</v>
      </c>
      <c r="B24" s="141" t="s">
        <v>127</v>
      </c>
      <c r="C24" s="138">
        <v>10</v>
      </c>
      <c r="D24" s="138">
        <v>18</v>
      </c>
      <c r="E24" s="138"/>
      <c r="F24" s="138"/>
      <c r="G24" s="138"/>
      <c r="H24" s="138"/>
      <c r="I24" s="138"/>
      <c r="J24" s="138"/>
      <c r="K24" s="138">
        <f t="shared" si="0"/>
        <v>10</v>
      </c>
      <c r="L24" s="139">
        <f t="shared" si="0"/>
        <v>18</v>
      </c>
    </row>
    <row r="25" spans="1:14" x14ac:dyDescent="0.25">
      <c r="A25" s="140">
        <v>13</v>
      </c>
      <c r="B25" s="142" t="s">
        <v>128</v>
      </c>
      <c r="C25" s="138">
        <v>17</v>
      </c>
      <c r="D25" s="138">
        <v>46</v>
      </c>
      <c r="E25" s="138"/>
      <c r="F25" s="138"/>
      <c r="G25" s="138"/>
      <c r="H25" s="138"/>
      <c r="I25" s="138"/>
      <c r="J25" s="138"/>
      <c r="K25" s="138">
        <f t="shared" si="0"/>
        <v>17</v>
      </c>
      <c r="L25" s="139">
        <f t="shared" si="0"/>
        <v>46</v>
      </c>
    </row>
    <row r="26" spans="1:14" x14ac:dyDescent="0.25">
      <c r="A26" s="140">
        <v>14</v>
      </c>
      <c r="B26" s="142" t="s">
        <v>129</v>
      </c>
      <c r="C26" s="138">
        <v>1</v>
      </c>
      <c r="D26" s="138">
        <v>0</v>
      </c>
      <c r="E26" s="138"/>
      <c r="F26" s="138"/>
      <c r="G26" s="138"/>
      <c r="H26" s="138"/>
      <c r="I26" s="138"/>
      <c r="J26" s="138"/>
      <c r="K26" s="138">
        <f t="shared" si="0"/>
        <v>1</v>
      </c>
      <c r="L26" s="139">
        <f t="shared" si="0"/>
        <v>0</v>
      </c>
    </row>
    <row r="27" spans="1:14" ht="15.75" thickBot="1" x14ac:dyDescent="0.3">
      <c r="A27" s="140">
        <v>15</v>
      </c>
      <c r="B27" s="142" t="s">
        <v>130</v>
      </c>
      <c r="C27" s="138">
        <v>14</v>
      </c>
      <c r="D27" s="138">
        <v>17</v>
      </c>
      <c r="E27" s="138"/>
      <c r="F27" s="138"/>
      <c r="G27" s="138"/>
      <c r="H27" s="138"/>
      <c r="I27" s="138"/>
      <c r="J27" s="138"/>
      <c r="K27" s="138">
        <f t="shared" si="0"/>
        <v>14</v>
      </c>
      <c r="L27" s="139">
        <f t="shared" si="0"/>
        <v>17</v>
      </c>
    </row>
    <row r="28" spans="1:14" ht="15.75" thickBot="1" x14ac:dyDescent="0.3">
      <c r="A28" s="270" t="s">
        <v>131</v>
      </c>
      <c r="B28" s="271"/>
      <c r="C28" s="143">
        <f t="shared" ref="C28:H28" si="1">SUM(C13:C27)</f>
        <v>1091</v>
      </c>
      <c r="D28" s="143">
        <f t="shared" si="1"/>
        <v>2402</v>
      </c>
      <c r="E28" s="143">
        <f>SUM(E13:E27)</f>
        <v>0</v>
      </c>
      <c r="F28" s="143">
        <f t="shared" si="1"/>
        <v>0</v>
      </c>
      <c r="G28" s="143">
        <f>SUM(G13:G27)</f>
        <v>0</v>
      </c>
      <c r="H28" s="143">
        <f t="shared" si="1"/>
        <v>0</v>
      </c>
      <c r="I28" s="143">
        <f>SUM(I13:I27)</f>
        <v>0</v>
      </c>
      <c r="J28" s="143">
        <f>SUM(J13:J27)</f>
        <v>0</v>
      </c>
      <c r="K28" s="143">
        <f>SUM(K13:K27)</f>
        <v>1091</v>
      </c>
      <c r="L28" s="144">
        <f>SUM(L13:L27)</f>
        <v>2402</v>
      </c>
    </row>
    <row r="29" spans="1:14" x14ac:dyDescent="0.25">
      <c r="A29" s="145"/>
      <c r="B29" s="124"/>
      <c r="C29" s="108"/>
      <c r="D29" s="104"/>
      <c r="E29" s="104"/>
      <c r="F29" s="104"/>
      <c r="G29" s="104"/>
      <c r="H29" s="104"/>
      <c r="I29" s="104"/>
      <c r="J29" s="104"/>
      <c r="K29" s="104"/>
      <c r="L29" s="104"/>
    </row>
    <row r="30" spans="1:14" ht="15.75" hidden="1" customHeight="1" thickBot="1" x14ac:dyDescent="0.3">
      <c r="A30" s="14"/>
      <c r="B30" s="267" t="s">
        <v>132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</row>
    <row r="31" spans="1:14" hidden="1" x14ac:dyDescent="0.25">
      <c r="A31" s="272" t="s">
        <v>5</v>
      </c>
      <c r="B31" s="274" t="s">
        <v>114</v>
      </c>
      <c r="C31" s="276" t="s">
        <v>105</v>
      </c>
      <c r="D31" s="276"/>
      <c r="E31" s="268" t="s">
        <v>106</v>
      </c>
      <c r="F31" s="268"/>
      <c r="G31" s="268" t="s">
        <v>72</v>
      </c>
      <c r="H31" s="268"/>
      <c r="I31" s="268" t="s">
        <v>73</v>
      </c>
      <c r="J31" s="268"/>
      <c r="K31" s="268" t="s">
        <v>100</v>
      </c>
      <c r="L31" s="269"/>
      <c r="M31" s="268" t="s">
        <v>181</v>
      </c>
      <c r="N31" s="269"/>
    </row>
    <row r="32" spans="1:14" ht="15.75" hidden="1" thickBot="1" x14ac:dyDescent="0.3">
      <c r="A32" s="273"/>
      <c r="B32" s="275"/>
      <c r="C32" s="134" t="s">
        <v>115</v>
      </c>
      <c r="D32" s="134" t="s">
        <v>102</v>
      </c>
      <c r="E32" s="134" t="s">
        <v>115</v>
      </c>
      <c r="F32" s="134" t="s">
        <v>102</v>
      </c>
      <c r="G32" s="134" t="s">
        <v>115</v>
      </c>
      <c r="H32" s="134" t="s">
        <v>102</v>
      </c>
      <c r="I32" s="134" t="s">
        <v>115</v>
      </c>
      <c r="J32" s="134" t="s">
        <v>102</v>
      </c>
      <c r="K32" s="134" t="s">
        <v>115</v>
      </c>
      <c r="L32" s="135" t="s">
        <v>102</v>
      </c>
      <c r="M32" s="134" t="s">
        <v>115</v>
      </c>
      <c r="N32" s="135" t="s">
        <v>102</v>
      </c>
    </row>
    <row r="33" spans="1:14" hidden="1" x14ac:dyDescent="0.25">
      <c r="A33" s="136">
        <v>1</v>
      </c>
      <c r="B33" s="137" t="s">
        <v>116</v>
      </c>
      <c r="C33" s="138"/>
      <c r="D33" s="138"/>
      <c r="E33" s="138"/>
      <c r="F33" s="138"/>
      <c r="G33" s="138"/>
      <c r="H33" s="138"/>
      <c r="I33" s="138"/>
      <c r="J33" s="138"/>
      <c r="K33" s="138">
        <f>+C33+E33+G33+I33</f>
        <v>0</v>
      </c>
      <c r="L33" s="139">
        <f>+D33+F33+H33+J33</f>
        <v>0</v>
      </c>
      <c r="M33" s="138">
        <f>+K33+K13</f>
        <v>6</v>
      </c>
      <c r="N33" s="139">
        <f>+L33+L13</f>
        <v>9</v>
      </c>
    </row>
    <row r="34" spans="1:14" hidden="1" x14ac:dyDescent="0.25">
      <c r="A34" s="140">
        <v>2</v>
      </c>
      <c r="B34" s="141" t="s">
        <v>117</v>
      </c>
      <c r="C34" s="138"/>
      <c r="D34" s="138"/>
      <c r="E34" s="138"/>
      <c r="F34" s="138"/>
      <c r="G34" s="138"/>
      <c r="H34" s="138"/>
      <c r="I34" s="138"/>
      <c r="J34" s="138"/>
      <c r="K34" s="138">
        <f t="shared" ref="K34:L47" si="2">+C34+E34+G34+I34</f>
        <v>0</v>
      </c>
      <c r="L34" s="139">
        <f t="shared" si="2"/>
        <v>0</v>
      </c>
      <c r="M34" s="138">
        <f>+K34+K14</f>
        <v>6</v>
      </c>
      <c r="N34" s="139">
        <f>+L34+L14</f>
        <v>8</v>
      </c>
    </row>
    <row r="35" spans="1:14" hidden="1" x14ac:dyDescent="0.25">
      <c r="A35" s="140">
        <v>3</v>
      </c>
      <c r="B35" s="141" t="s">
        <v>118</v>
      </c>
      <c r="C35" s="138"/>
      <c r="D35" s="138"/>
      <c r="E35" s="138"/>
      <c r="F35" s="138"/>
      <c r="G35" s="138"/>
      <c r="H35" s="138"/>
      <c r="I35" s="138"/>
      <c r="J35" s="138"/>
      <c r="K35" s="138">
        <f t="shared" si="2"/>
        <v>0</v>
      </c>
      <c r="L35" s="139">
        <f t="shared" si="2"/>
        <v>0</v>
      </c>
      <c r="M35" s="138">
        <f t="shared" ref="M35:N47" si="3">+K35+K15</f>
        <v>26</v>
      </c>
      <c r="N35" s="139">
        <f t="shared" si="3"/>
        <v>84</v>
      </c>
    </row>
    <row r="36" spans="1:14" hidden="1" x14ac:dyDescent="0.25">
      <c r="A36" s="140">
        <v>4</v>
      </c>
      <c r="B36" s="141" t="s">
        <v>119</v>
      </c>
      <c r="C36" s="138"/>
      <c r="D36" s="138"/>
      <c r="E36" s="138"/>
      <c r="F36" s="138"/>
      <c r="G36" s="138"/>
      <c r="H36" s="138"/>
      <c r="I36" s="138"/>
      <c r="J36" s="138"/>
      <c r="K36" s="138">
        <f t="shared" si="2"/>
        <v>0</v>
      </c>
      <c r="L36" s="139">
        <f t="shared" si="2"/>
        <v>0</v>
      </c>
      <c r="M36" s="138">
        <f t="shared" si="3"/>
        <v>5</v>
      </c>
      <c r="N36" s="139">
        <f t="shared" si="3"/>
        <v>9</v>
      </c>
    </row>
    <row r="37" spans="1:14" hidden="1" x14ac:dyDescent="0.25">
      <c r="A37" s="140">
        <v>5</v>
      </c>
      <c r="B37" s="141" t="s">
        <v>120</v>
      </c>
      <c r="C37" s="138"/>
      <c r="D37" s="138"/>
      <c r="E37" s="138"/>
      <c r="F37" s="138"/>
      <c r="G37" s="138"/>
      <c r="H37" s="138"/>
      <c r="I37" s="138"/>
      <c r="J37" s="138"/>
      <c r="K37" s="138">
        <f t="shared" si="2"/>
        <v>0</v>
      </c>
      <c r="L37" s="139">
        <f t="shared" si="2"/>
        <v>0</v>
      </c>
      <c r="M37" s="138">
        <f t="shared" si="3"/>
        <v>158</v>
      </c>
      <c r="N37" s="139">
        <f t="shared" si="3"/>
        <v>411</v>
      </c>
    </row>
    <row r="38" spans="1:14" hidden="1" x14ac:dyDescent="0.25">
      <c r="A38" s="140">
        <v>6</v>
      </c>
      <c r="B38" s="141" t="s">
        <v>121</v>
      </c>
      <c r="C38" s="138"/>
      <c r="D38" s="138"/>
      <c r="E38" s="138"/>
      <c r="F38" s="138"/>
      <c r="G38" s="138"/>
      <c r="H38" s="138"/>
      <c r="I38" s="138"/>
      <c r="J38" s="138"/>
      <c r="K38" s="138">
        <f t="shared" si="2"/>
        <v>0</v>
      </c>
      <c r="L38" s="139">
        <f t="shared" si="2"/>
        <v>0</v>
      </c>
      <c r="M38" s="138">
        <f t="shared" si="3"/>
        <v>85</v>
      </c>
      <c r="N38" s="139">
        <f t="shared" si="3"/>
        <v>130</v>
      </c>
    </row>
    <row r="39" spans="1:14" hidden="1" x14ac:dyDescent="0.25">
      <c r="A39" s="140">
        <v>7</v>
      </c>
      <c r="B39" s="141" t="s">
        <v>122</v>
      </c>
      <c r="C39" s="138"/>
      <c r="D39" s="138"/>
      <c r="E39" s="138"/>
      <c r="F39" s="138"/>
      <c r="G39" s="138"/>
      <c r="H39" s="138"/>
      <c r="I39" s="138"/>
      <c r="J39" s="138"/>
      <c r="K39" s="138">
        <f t="shared" si="2"/>
        <v>0</v>
      </c>
      <c r="L39" s="139">
        <f t="shared" si="2"/>
        <v>0</v>
      </c>
      <c r="M39" s="138">
        <f t="shared" si="3"/>
        <v>65</v>
      </c>
      <c r="N39" s="139">
        <f t="shared" si="3"/>
        <v>148</v>
      </c>
    </row>
    <row r="40" spans="1:14" hidden="1" x14ac:dyDescent="0.25">
      <c r="A40" s="140">
        <v>8</v>
      </c>
      <c r="B40" s="141" t="s">
        <v>123</v>
      </c>
      <c r="C40" s="138"/>
      <c r="D40" s="138"/>
      <c r="E40" s="138"/>
      <c r="F40" s="138"/>
      <c r="G40" s="138"/>
      <c r="H40" s="138"/>
      <c r="I40" s="138"/>
      <c r="J40" s="138"/>
      <c r="K40" s="138">
        <f t="shared" si="2"/>
        <v>0</v>
      </c>
      <c r="L40" s="139">
        <f t="shared" si="2"/>
        <v>0</v>
      </c>
      <c r="M40" s="138">
        <f t="shared" si="3"/>
        <v>62</v>
      </c>
      <c r="N40" s="139">
        <f t="shared" si="3"/>
        <v>132</v>
      </c>
    </row>
    <row r="41" spans="1:14" hidden="1" x14ac:dyDescent="0.25">
      <c r="A41" s="140">
        <v>9</v>
      </c>
      <c r="B41" s="141" t="s">
        <v>124</v>
      </c>
      <c r="C41" s="138"/>
      <c r="D41" s="138"/>
      <c r="E41" s="138"/>
      <c r="F41" s="138"/>
      <c r="G41" s="138"/>
      <c r="H41" s="138"/>
      <c r="I41" s="138"/>
      <c r="J41" s="138"/>
      <c r="K41" s="138">
        <f t="shared" si="2"/>
        <v>0</v>
      </c>
      <c r="L41" s="139">
        <f t="shared" si="2"/>
        <v>0</v>
      </c>
      <c r="M41" s="138">
        <f t="shared" si="3"/>
        <v>408</v>
      </c>
      <c r="N41" s="139">
        <f t="shared" si="3"/>
        <v>935</v>
      </c>
    </row>
    <row r="42" spans="1:14" hidden="1" x14ac:dyDescent="0.25">
      <c r="A42" s="140">
        <v>10</v>
      </c>
      <c r="B42" s="141" t="s">
        <v>125</v>
      </c>
      <c r="C42" s="138"/>
      <c r="D42" s="138"/>
      <c r="E42" s="138"/>
      <c r="F42" s="138"/>
      <c r="G42" s="138"/>
      <c r="H42" s="138"/>
      <c r="I42" s="138"/>
      <c r="J42" s="138"/>
      <c r="K42" s="138">
        <f t="shared" si="2"/>
        <v>0</v>
      </c>
      <c r="L42" s="139">
        <f t="shared" si="2"/>
        <v>0</v>
      </c>
      <c r="M42" s="138">
        <f t="shared" si="3"/>
        <v>208</v>
      </c>
      <c r="N42" s="139">
        <f t="shared" si="3"/>
        <v>398</v>
      </c>
    </row>
    <row r="43" spans="1:14" hidden="1" x14ac:dyDescent="0.25">
      <c r="A43" s="140">
        <v>11</v>
      </c>
      <c r="B43" s="141" t="s">
        <v>126</v>
      </c>
      <c r="C43" s="138"/>
      <c r="D43" s="138"/>
      <c r="E43" s="138"/>
      <c r="F43" s="138"/>
      <c r="G43" s="138"/>
      <c r="H43" s="138"/>
      <c r="I43" s="138"/>
      <c r="J43" s="138"/>
      <c r="K43" s="138">
        <f t="shared" si="2"/>
        <v>0</v>
      </c>
      <c r="L43" s="139">
        <f t="shared" si="2"/>
        <v>0</v>
      </c>
      <c r="M43" s="138">
        <f t="shared" si="3"/>
        <v>20</v>
      </c>
      <c r="N43" s="139">
        <f t="shared" si="3"/>
        <v>57</v>
      </c>
    </row>
    <row r="44" spans="1:14" ht="24" hidden="1" x14ac:dyDescent="0.25">
      <c r="A44" s="140">
        <v>12</v>
      </c>
      <c r="B44" s="141" t="s">
        <v>127</v>
      </c>
      <c r="C44" s="138"/>
      <c r="D44" s="138"/>
      <c r="E44" s="138"/>
      <c r="F44" s="138"/>
      <c r="G44" s="138"/>
      <c r="H44" s="138"/>
      <c r="I44" s="138"/>
      <c r="J44" s="138"/>
      <c r="K44" s="138">
        <f t="shared" si="2"/>
        <v>0</v>
      </c>
      <c r="L44" s="139">
        <f t="shared" si="2"/>
        <v>0</v>
      </c>
      <c r="M44" s="138">
        <f t="shared" si="3"/>
        <v>10</v>
      </c>
      <c r="N44" s="139">
        <f t="shared" si="3"/>
        <v>18</v>
      </c>
    </row>
    <row r="45" spans="1:14" hidden="1" x14ac:dyDescent="0.25">
      <c r="A45" s="140">
        <v>13</v>
      </c>
      <c r="B45" s="142" t="s">
        <v>128</v>
      </c>
      <c r="C45" s="138"/>
      <c r="D45" s="138"/>
      <c r="E45" s="138"/>
      <c r="F45" s="138"/>
      <c r="G45" s="138"/>
      <c r="H45" s="138"/>
      <c r="I45" s="138"/>
      <c r="J45" s="138"/>
      <c r="K45" s="138">
        <f t="shared" si="2"/>
        <v>0</v>
      </c>
      <c r="L45" s="139">
        <f t="shared" si="2"/>
        <v>0</v>
      </c>
      <c r="M45" s="138">
        <f t="shared" si="3"/>
        <v>17</v>
      </c>
      <c r="N45" s="139">
        <f t="shared" si="3"/>
        <v>46</v>
      </c>
    </row>
    <row r="46" spans="1:14" hidden="1" x14ac:dyDescent="0.25">
      <c r="A46" s="140">
        <v>14</v>
      </c>
      <c r="B46" s="142" t="s">
        <v>129</v>
      </c>
      <c r="C46" s="138"/>
      <c r="D46" s="138"/>
      <c r="E46" s="138"/>
      <c r="F46" s="138"/>
      <c r="G46" s="138"/>
      <c r="H46" s="138"/>
      <c r="I46" s="138"/>
      <c r="J46" s="138"/>
      <c r="K46" s="138">
        <f t="shared" si="2"/>
        <v>0</v>
      </c>
      <c r="L46" s="139">
        <f t="shared" si="2"/>
        <v>0</v>
      </c>
      <c r="M46" s="138">
        <f t="shared" si="3"/>
        <v>1</v>
      </c>
      <c r="N46" s="139">
        <f t="shared" si="3"/>
        <v>0</v>
      </c>
    </row>
    <row r="47" spans="1:14" hidden="1" x14ac:dyDescent="0.25">
      <c r="A47" s="140">
        <v>15</v>
      </c>
      <c r="B47" s="142" t="s">
        <v>130</v>
      </c>
      <c r="C47" s="138"/>
      <c r="D47" s="138"/>
      <c r="E47" s="138"/>
      <c r="F47" s="138"/>
      <c r="G47" s="138"/>
      <c r="H47" s="138"/>
      <c r="I47" s="138"/>
      <c r="J47" s="138"/>
      <c r="K47" s="138">
        <f t="shared" si="2"/>
        <v>0</v>
      </c>
      <c r="L47" s="139">
        <f t="shared" si="2"/>
        <v>0</v>
      </c>
      <c r="M47" s="138">
        <f t="shared" si="3"/>
        <v>14</v>
      </c>
      <c r="N47" s="139">
        <f t="shared" si="3"/>
        <v>17</v>
      </c>
    </row>
    <row r="48" spans="1:14" ht="15.75" hidden="1" thickBot="1" x14ac:dyDescent="0.3">
      <c r="A48" s="270" t="s">
        <v>131</v>
      </c>
      <c r="B48" s="271"/>
      <c r="C48" s="143">
        <f t="shared" ref="C48:L48" si="4">SUM(C33:C47)</f>
        <v>0</v>
      </c>
      <c r="D48" s="143">
        <f t="shared" si="4"/>
        <v>0</v>
      </c>
      <c r="E48" s="143">
        <f>SUM(E33:E47)</f>
        <v>0</v>
      </c>
      <c r="F48" s="143">
        <f t="shared" si="4"/>
        <v>0</v>
      </c>
      <c r="G48" s="143">
        <f>SUM(G33:G47)</f>
        <v>0</v>
      </c>
      <c r="H48" s="143">
        <f t="shared" si="4"/>
        <v>0</v>
      </c>
      <c r="I48" s="143">
        <f>SUM(I33:I47)</f>
        <v>0</v>
      </c>
      <c r="J48" s="143">
        <f t="shared" si="4"/>
        <v>0</v>
      </c>
      <c r="K48" s="143">
        <f t="shared" si="4"/>
        <v>0</v>
      </c>
      <c r="L48" s="144">
        <f t="shared" si="4"/>
        <v>0</v>
      </c>
      <c r="M48" s="143">
        <f>SUM(M33:M47)</f>
        <v>1091</v>
      </c>
      <c r="N48" s="144">
        <f>SUM(N33:N47)</f>
        <v>2402</v>
      </c>
    </row>
    <row r="49" spans="1:14" hidden="1" x14ac:dyDescent="0.25">
      <c r="A49" s="147"/>
      <c r="B49" s="147"/>
      <c r="C49" s="108"/>
      <c r="D49" s="104"/>
      <c r="E49" s="104"/>
      <c r="F49" s="104"/>
      <c r="G49" s="104"/>
      <c r="H49" s="104"/>
      <c r="I49" s="104"/>
      <c r="J49" s="104"/>
      <c r="K49" s="104"/>
      <c r="L49" s="104"/>
    </row>
    <row r="50" spans="1:14" ht="15.75" hidden="1" customHeight="1" thickBot="1" x14ac:dyDescent="0.3">
      <c r="A50" s="14"/>
      <c r="B50" s="267" t="s">
        <v>133</v>
      </c>
      <c r="C50" s="267"/>
      <c r="D50" s="267"/>
      <c r="E50" s="267"/>
      <c r="F50" s="267"/>
      <c r="G50" s="267"/>
      <c r="H50" s="267"/>
      <c r="I50" s="267"/>
      <c r="J50" s="267"/>
      <c r="K50" s="267"/>
      <c r="L50" s="267"/>
    </row>
    <row r="51" spans="1:14" hidden="1" x14ac:dyDescent="0.25">
      <c r="A51" s="272" t="s">
        <v>5</v>
      </c>
      <c r="B51" s="274" t="s">
        <v>114</v>
      </c>
      <c r="C51" s="276" t="s">
        <v>74</v>
      </c>
      <c r="D51" s="276"/>
      <c r="E51" s="268" t="s">
        <v>107</v>
      </c>
      <c r="F51" s="268"/>
      <c r="G51" s="268" t="s">
        <v>108</v>
      </c>
      <c r="H51" s="268"/>
      <c r="I51" s="268" t="s">
        <v>109</v>
      </c>
      <c r="J51" s="268"/>
      <c r="K51" s="268" t="s">
        <v>100</v>
      </c>
      <c r="L51" s="269"/>
      <c r="M51" s="268" t="s">
        <v>181</v>
      </c>
      <c r="N51" s="269"/>
    </row>
    <row r="52" spans="1:14" ht="15.75" hidden="1" thickBot="1" x14ac:dyDescent="0.3">
      <c r="A52" s="273"/>
      <c r="B52" s="275"/>
      <c r="C52" s="134" t="s">
        <v>115</v>
      </c>
      <c r="D52" s="134" t="s">
        <v>102</v>
      </c>
      <c r="E52" s="134" t="s">
        <v>115</v>
      </c>
      <c r="F52" s="134" t="s">
        <v>102</v>
      </c>
      <c r="G52" s="134" t="s">
        <v>115</v>
      </c>
      <c r="H52" s="134" t="s">
        <v>102</v>
      </c>
      <c r="I52" s="134" t="s">
        <v>115</v>
      </c>
      <c r="J52" s="134" t="s">
        <v>102</v>
      </c>
      <c r="K52" s="134" t="s">
        <v>115</v>
      </c>
      <c r="L52" s="135" t="s">
        <v>102</v>
      </c>
      <c r="M52" s="134" t="s">
        <v>115</v>
      </c>
      <c r="N52" s="135" t="s">
        <v>102</v>
      </c>
    </row>
    <row r="53" spans="1:14" hidden="1" x14ac:dyDescent="0.25">
      <c r="A53" s="136">
        <v>1</v>
      </c>
      <c r="B53" s="137" t="s">
        <v>116</v>
      </c>
      <c r="C53" s="138"/>
      <c r="D53" s="138"/>
      <c r="E53" s="138"/>
      <c r="F53" s="138"/>
      <c r="G53" s="138"/>
      <c r="H53" s="138"/>
      <c r="I53" s="138"/>
      <c r="J53" s="138"/>
      <c r="K53" s="138">
        <f>+C53+E53+G53+I53</f>
        <v>0</v>
      </c>
      <c r="L53" s="139">
        <f>+D53+F53+H53+J53</f>
        <v>0</v>
      </c>
      <c r="M53" s="138">
        <f>+K53+M33</f>
        <v>6</v>
      </c>
      <c r="N53" s="139">
        <f>+L53+N33</f>
        <v>9</v>
      </c>
    </row>
    <row r="54" spans="1:14" hidden="1" x14ac:dyDescent="0.25">
      <c r="A54" s="140">
        <v>2</v>
      </c>
      <c r="B54" s="141" t="s">
        <v>117</v>
      </c>
      <c r="C54" s="138"/>
      <c r="D54" s="138"/>
      <c r="E54" s="138"/>
      <c r="F54" s="138"/>
      <c r="G54" s="138"/>
      <c r="H54" s="138"/>
      <c r="I54" s="138"/>
      <c r="J54" s="138"/>
      <c r="K54" s="138">
        <f t="shared" ref="K54:L67" si="5">+C54+E54+G54+I54</f>
        <v>0</v>
      </c>
      <c r="L54" s="139">
        <f t="shared" si="5"/>
        <v>0</v>
      </c>
      <c r="M54" s="138">
        <f t="shared" ref="M54:N67" si="6">+K54+M34</f>
        <v>6</v>
      </c>
      <c r="N54" s="139">
        <f t="shared" si="6"/>
        <v>8</v>
      </c>
    </row>
    <row r="55" spans="1:14" hidden="1" x14ac:dyDescent="0.25">
      <c r="A55" s="140">
        <v>3</v>
      </c>
      <c r="B55" s="141" t="s">
        <v>118</v>
      </c>
      <c r="C55" s="138"/>
      <c r="D55" s="138"/>
      <c r="E55" s="138"/>
      <c r="F55" s="138"/>
      <c r="G55" s="138"/>
      <c r="H55" s="138"/>
      <c r="I55" s="138"/>
      <c r="J55" s="138"/>
      <c r="K55" s="138">
        <f t="shared" si="5"/>
        <v>0</v>
      </c>
      <c r="L55" s="139">
        <f t="shared" si="5"/>
        <v>0</v>
      </c>
      <c r="M55" s="138">
        <f t="shared" si="6"/>
        <v>26</v>
      </c>
      <c r="N55" s="139">
        <f t="shared" si="6"/>
        <v>84</v>
      </c>
    </row>
    <row r="56" spans="1:14" hidden="1" x14ac:dyDescent="0.25">
      <c r="A56" s="140">
        <v>4</v>
      </c>
      <c r="B56" s="141" t="s">
        <v>119</v>
      </c>
      <c r="C56" s="138"/>
      <c r="D56" s="138"/>
      <c r="E56" s="138"/>
      <c r="F56" s="138"/>
      <c r="G56" s="138"/>
      <c r="H56" s="138"/>
      <c r="I56" s="138"/>
      <c r="J56" s="138"/>
      <c r="K56" s="138">
        <f t="shared" si="5"/>
        <v>0</v>
      </c>
      <c r="L56" s="139">
        <f t="shared" si="5"/>
        <v>0</v>
      </c>
      <c r="M56" s="138">
        <f t="shared" si="6"/>
        <v>5</v>
      </c>
      <c r="N56" s="139">
        <f t="shared" si="6"/>
        <v>9</v>
      </c>
    </row>
    <row r="57" spans="1:14" hidden="1" x14ac:dyDescent="0.25">
      <c r="A57" s="140">
        <v>5</v>
      </c>
      <c r="B57" s="141" t="s">
        <v>120</v>
      </c>
      <c r="C57" s="138"/>
      <c r="D57" s="138"/>
      <c r="E57" s="138"/>
      <c r="F57" s="138"/>
      <c r="G57" s="138"/>
      <c r="H57" s="138"/>
      <c r="I57" s="138"/>
      <c r="J57" s="138"/>
      <c r="K57" s="138">
        <f t="shared" si="5"/>
        <v>0</v>
      </c>
      <c r="L57" s="139">
        <f t="shared" si="5"/>
        <v>0</v>
      </c>
      <c r="M57" s="138">
        <f t="shared" si="6"/>
        <v>158</v>
      </c>
      <c r="N57" s="139">
        <f t="shared" si="6"/>
        <v>411</v>
      </c>
    </row>
    <row r="58" spans="1:14" hidden="1" x14ac:dyDescent="0.25">
      <c r="A58" s="140">
        <v>6</v>
      </c>
      <c r="B58" s="141" t="s">
        <v>121</v>
      </c>
      <c r="C58" s="138"/>
      <c r="D58" s="138"/>
      <c r="E58" s="138"/>
      <c r="F58" s="138"/>
      <c r="G58" s="138"/>
      <c r="H58" s="138"/>
      <c r="I58" s="138"/>
      <c r="J58" s="138"/>
      <c r="K58" s="138">
        <f t="shared" si="5"/>
        <v>0</v>
      </c>
      <c r="L58" s="139">
        <f t="shared" si="5"/>
        <v>0</v>
      </c>
      <c r="M58" s="138">
        <f t="shared" si="6"/>
        <v>85</v>
      </c>
      <c r="N58" s="139">
        <f t="shared" si="6"/>
        <v>130</v>
      </c>
    </row>
    <row r="59" spans="1:14" hidden="1" x14ac:dyDescent="0.25">
      <c r="A59" s="140">
        <v>7</v>
      </c>
      <c r="B59" s="141" t="s">
        <v>122</v>
      </c>
      <c r="C59" s="138"/>
      <c r="D59" s="138"/>
      <c r="E59" s="138"/>
      <c r="F59" s="138"/>
      <c r="G59" s="138"/>
      <c r="H59" s="138"/>
      <c r="I59" s="138"/>
      <c r="J59" s="138"/>
      <c r="K59" s="138">
        <f t="shared" si="5"/>
        <v>0</v>
      </c>
      <c r="L59" s="139">
        <f t="shared" si="5"/>
        <v>0</v>
      </c>
      <c r="M59" s="138">
        <f t="shared" si="6"/>
        <v>65</v>
      </c>
      <c r="N59" s="139">
        <f t="shared" si="6"/>
        <v>148</v>
      </c>
    </row>
    <row r="60" spans="1:14" hidden="1" x14ac:dyDescent="0.25">
      <c r="A60" s="140">
        <v>8</v>
      </c>
      <c r="B60" s="141" t="s">
        <v>123</v>
      </c>
      <c r="C60" s="138"/>
      <c r="D60" s="138"/>
      <c r="E60" s="138"/>
      <c r="F60" s="138"/>
      <c r="G60" s="138"/>
      <c r="H60" s="138"/>
      <c r="I60" s="138"/>
      <c r="J60" s="138"/>
      <c r="K60" s="138">
        <f t="shared" si="5"/>
        <v>0</v>
      </c>
      <c r="L60" s="139">
        <f t="shared" si="5"/>
        <v>0</v>
      </c>
      <c r="M60" s="138">
        <f t="shared" si="6"/>
        <v>62</v>
      </c>
      <c r="N60" s="139">
        <f t="shared" si="6"/>
        <v>132</v>
      </c>
    </row>
    <row r="61" spans="1:14" hidden="1" x14ac:dyDescent="0.25">
      <c r="A61" s="140">
        <v>9</v>
      </c>
      <c r="B61" s="141" t="s">
        <v>124</v>
      </c>
      <c r="C61" s="138"/>
      <c r="D61" s="138"/>
      <c r="E61" s="138"/>
      <c r="F61" s="138"/>
      <c r="G61" s="138"/>
      <c r="H61" s="138"/>
      <c r="I61" s="138"/>
      <c r="J61" s="138"/>
      <c r="K61" s="138">
        <f t="shared" si="5"/>
        <v>0</v>
      </c>
      <c r="L61" s="139">
        <f t="shared" si="5"/>
        <v>0</v>
      </c>
      <c r="M61" s="138">
        <f t="shared" si="6"/>
        <v>408</v>
      </c>
      <c r="N61" s="139">
        <f t="shared" si="6"/>
        <v>935</v>
      </c>
    </row>
    <row r="62" spans="1:14" hidden="1" x14ac:dyDescent="0.25">
      <c r="A62" s="140">
        <v>10</v>
      </c>
      <c r="B62" s="141" t="s">
        <v>125</v>
      </c>
      <c r="C62" s="138"/>
      <c r="D62" s="138"/>
      <c r="E62" s="138"/>
      <c r="F62" s="138"/>
      <c r="G62" s="138"/>
      <c r="H62" s="138"/>
      <c r="I62" s="138"/>
      <c r="J62" s="138"/>
      <c r="K62" s="138">
        <f t="shared" si="5"/>
        <v>0</v>
      </c>
      <c r="L62" s="139">
        <f t="shared" si="5"/>
        <v>0</v>
      </c>
      <c r="M62" s="138">
        <f t="shared" si="6"/>
        <v>208</v>
      </c>
      <c r="N62" s="139">
        <f t="shared" si="6"/>
        <v>398</v>
      </c>
    </row>
    <row r="63" spans="1:14" hidden="1" x14ac:dyDescent="0.25">
      <c r="A63" s="140">
        <v>11</v>
      </c>
      <c r="B63" s="141" t="s">
        <v>126</v>
      </c>
      <c r="C63" s="138"/>
      <c r="D63" s="138"/>
      <c r="E63" s="138"/>
      <c r="F63" s="138"/>
      <c r="G63" s="138"/>
      <c r="H63" s="138"/>
      <c r="I63" s="138"/>
      <c r="J63" s="138"/>
      <c r="K63" s="138">
        <f t="shared" si="5"/>
        <v>0</v>
      </c>
      <c r="L63" s="139">
        <f t="shared" si="5"/>
        <v>0</v>
      </c>
      <c r="M63" s="138">
        <f t="shared" si="6"/>
        <v>20</v>
      </c>
      <c r="N63" s="139">
        <f t="shared" si="6"/>
        <v>57</v>
      </c>
    </row>
    <row r="64" spans="1:14" ht="24" hidden="1" x14ac:dyDescent="0.25">
      <c r="A64" s="140">
        <v>12</v>
      </c>
      <c r="B64" s="141" t="s">
        <v>127</v>
      </c>
      <c r="C64" s="138"/>
      <c r="D64" s="138"/>
      <c r="E64" s="138"/>
      <c r="F64" s="138"/>
      <c r="G64" s="138"/>
      <c r="H64" s="138"/>
      <c r="I64" s="138"/>
      <c r="J64" s="138"/>
      <c r="K64" s="138">
        <f t="shared" si="5"/>
        <v>0</v>
      </c>
      <c r="L64" s="139">
        <f t="shared" si="5"/>
        <v>0</v>
      </c>
      <c r="M64" s="138">
        <f t="shared" si="6"/>
        <v>10</v>
      </c>
      <c r="N64" s="139">
        <f t="shared" si="6"/>
        <v>18</v>
      </c>
    </row>
    <row r="65" spans="1:14" hidden="1" x14ac:dyDescent="0.25">
      <c r="A65" s="140">
        <v>13</v>
      </c>
      <c r="B65" s="142" t="s">
        <v>128</v>
      </c>
      <c r="C65" s="138"/>
      <c r="D65" s="138"/>
      <c r="E65" s="138"/>
      <c r="F65" s="138"/>
      <c r="G65" s="138"/>
      <c r="H65" s="138"/>
      <c r="I65" s="138"/>
      <c r="J65" s="138"/>
      <c r="K65" s="138">
        <f t="shared" si="5"/>
        <v>0</v>
      </c>
      <c r="L65" s="139">
        <f t="shared" si="5"/>
        <v>0</v>
      </c>
      <c r="M65" s="138">
        <f t="shared" si="6"/>
        <v>17</v>
      </c>
      <c r="N65" s="139">
        <f t="shared" si="6"/>
        <v>46</v>
      </c>
    </row>
    <row r="66" spans="1:14" hidden="1" x14ac:dyDescent="0.25">
      <c r="A66" s="140">
        <v>14</v>
      </c>
      <c r="B66" s="142" t="s">
        <v>129</v>
      </c>
      <c r="C66" s="138"/>
      <c r="D66" s="138"/>
      <c r="E66" s="138"/>
      <c r="F66" s="138"/>
      <c r="G66" s="138"/>
      <c r="H66" s="138"/>
      <c r="I66" s="138"/>
      <c r="J66" s="138"/>
      <c r="K66" s="138">
        <f t="shared" si="5"/>
        <v>0</v>
      </c>
      <c r="L66" s="139">
        <f t="shared" si="5"/>
        <v>0</v>
      </c>
      <c r="M66" s="138">
        <f t="shared" si="6"/>
        <v>1</v>
      </c>
      <c r="N66" s="139">
        <f t="shared" si="6"/>
        <v>0</v>
      </c>
    </row>
    <row r="67" spans="1:14" hidden="1" x14ac:dyDescent="0.25">
      <c r="A67" s="140">
        <v>15</v>
      </c>
      <c r="B67" s="142" t="s">
        <v>130</v>
      </c>
      <c r="C67" s="138"/>
      <c r="D67" s="138"/>
      <c r="E67" s="138"/>
      <c r="F67" s="138"/>
      <c r="G67" s="138"/>
      <c r="H67" s="138"/>
      <c r="I67" s="138"/>
      <c r="J67" s="138"/>
      <c r="K67" s="138">
        <f t="shared" si="5"/>
        <v>0</v>
      </c>
      <c r="L67" s="139">
        <f t="shared" si="5"/>
        <v>0</v>
      </c>
      <c r="M67" s="138">
        <f t="shared" si="6"/>
        <v>14</v>
      </c>
      <c r="N67" s="139">
        <f t="shared" si="6"/>
        <v>17</v>
      </c>
    </row>
    <row r="68" spans="1:14" ht="15.75" hidden="1" thickBot="1" x14ac:dyDescent="0.3">
      <c r="A68" s="270" t="s">
        <v>131</v>
      </c>
      <c r="B68" s="271"/>
      <c r="C68" s="143">
        <f t="shared" ref="C68:N68" si="7">SUM(C53:C67)</f>
        <v>0</v>
      </c>
      <c r="D68" s="143">
        <f t="shared" si="7"/>
        <v>0</v>
      </c>
      <c r="E68" s="143">
        <f>SUM(E53:E67)</f>
        <v>0</v>
      </c>
      <c r="F68" s="143">
        <f t="shared" si="7"/>
        <v>0</v>
      </c>
      <c r="G68" s="143">
        <f>SUM(G53:G67)</f>
        <v>0</v>
      </c>
      <c r="H68" s="143">
        <f t="shared" si="7"/>
        <v>0</v>
      </c>
      <c r="I68" s="143">
        <f t="shared" si="7"/>
        <v>0</v>
      </c>
      <c r="J68" s="143">
        <f t="shared" si="7"/>
        <v>0</v>
      </c>
      <c r="K68" s="143">
        <f t="shared" si="7"/>
        <v>0</v>
      </c>
      <c r="L68" s="144">
        <f t="shared" si="7"/>
        <v>0</v>
      </c>
      <c r="M68" s="143">
        <f t="shared" si="7"/>
        <v>1091</v>
      </c>
      <c r="N68" s="144">
        <f t="shared" si="7"/>
        <v>2402</v>
      </c>
    </row>
    <row r="69" spans="1:14" hidden="1" x14ac:dyDescent="0.25">
      <c r="A69" s="147"/>
      <c r="B69" s="147"/>
      <c r="C69" s="148"/>
      <c r="D69" s="148"/>
      <c r="E69" s="148"/>
      <c r="F69" s="148"/>
      <c r="G69" s="148"/>
      <c r="H69" s="148"/>
      <c r="I69" s="148"/>
      <c r="J69" s="148"/>
      <c r="K69" s="148"/>
      <c r="L69" s="148"/>
    </row>
    <row r="70" spans="1:14" hidden="1" x14ac:dyDescent="0.25">
      <c r="A70" s="147"/>
      <c r="B70" s="147"/>
      <c r="C70" s="108"/>
      <c r="D70" s="104"/>
      <c r="E70" s="104"/>
      <c r="F70" s="104"/>
      <c r="G70" s="104"/>
      <c r="H70" s="104"/>
      <c r="I70" s="104"/>
      <c r="J70" s="104"/>
      <c r="K70" s="104"/>
      <c r="L70" s="104"/>
    </row>
    <row r="71" spans="1:14" ht="15.75" thickBot="1" x14ac:dyDescent="0.3">
      <c r="A71" s="147"/>
      <c r="B71" s="147" t="s">
        <v>169</v>
      </c>
      <c r="C71" s="108"/>
      <c r="D71" s="104"/>
      <c r="E71" s="104"/>
      <c r="F71" s="104"/>
      <c r="G71" s="104"/>
      <c r="H71" s="104"/>
      <c r="I71" s="104"/>
      <c r="J71" s="104"/>
      <c r="K71" s="104"/>
      <c r="L71" s="104"/>
    </row>
    <row r="72" spans="1:14" x14ac:dyDescent="0.25">
      <c r="A72" s="251" t="s">
        <v>5</v>
      </c>
      <c r="B72" s="274" t="s">
        <v>114</v>
      </c>
      <c r="C72" s="268" t="s">
        <v>100</v>
      </c>
      <c r="D72" s="269"/>
      <c r="E72" s="104"/>
      <c r="F72" s="104"/>
      <c r="G72" s="104"/>
      <c r="H72" s="104"/>
      <c r="I72" s="104"/>
      <c r="J72" s="104"/>
      <c r="K72" s="104"/>
      <c r="L72" s="104"/>
    </row>
    <row r="73" spans="1:14" ht="15.75" thickBot="1" x14ac:dyDescent="0.3">
      <c r="A73" s="251"/>
      <c r="B73" s="275"/>
      <c r="C73" s="134" t="s">
        <v>115</v>
      </c>
      <c r="D73" s="135" t="s">
        <v>102</v>
      </c>
      <c r="E73" s="104"/>
      <c r="F73" s="104"/>
      <c r="G73" s="104"/>
      <c r="H73" s="104"/>
      <c r="I73" s="104"/>
      <c r="J73" s="104"/>
      <c r="K73" s="104"/>
      <c r="L73" s="104"/>
    </row>
    <row r="74" spans="1:14" x14ac:dyDescent="0.25">
      <c r="A74" s="136">
        <v>1</v>
      </c>
      <c r="B74" s="137" t="s">
        <v>116</v>
      </c>
      <c r="C74" s="138">
        <f t="shared" ref="C74:D88" si="8">+K13+K33+K53</f>
        <v>6</v>
      </c>
      <c r="D74" s="139">
        <f t="shared" si="8"/>
        <v>9</v>
      </c>
      <c r="E74" s="204"/>
      <c r="F74" s="104"/>
      <c r="G74" s="104"/>
      <c r="H74" s="104"/>
      <c r="I74" s="104"/>
      <c r="J74" s="104"/>
      <c r="K74" s="104"/>
      <c r="L74" s="104"/>
    </row>
    <row r="75" spans="1:14" x14ac:dyDescent="0.25">
      <c r="A75" s="140">
        <v>2</v>
      </c>
      <c r="B75" s="141" t="s">
        <v>117</v>
      </c>
      <c r="C75" s="138">
        <f t="shared" si="8"/>
        <v>6</v>
      </c>
      <c r="D75" s="139">
        <f t="shared" si="8"/>
        <v>8</v>
      </c>
      <c r="E75" s="204"/>
      <c r="F75" s="104"/>
      <c r="G75" s="104"/>
      <c r="H75" s="104"/>
      <c r="I75" s="104"/>
      <c r="J75" s="104"/>
      <c r="K75" s="104"/>
      <c r="L75" s="104"/>
    </row>
    <row r="76" spans="1:14" x14ac:dyDescent="0.25">
      <c r="A76" s="140">
        <v>3</v>
      </c>
      <c r="B76" s="141" t="s">
        <v>118</v>
      </c>
      <c r="C76" s="138">
        <f t="shared" si="8"/>
        <v>26</v>
      </c>
      <c r="D76" s="139">
        <f t="shared" si="8"/>
        <v>84</v>
      </c>
      <c r="E76" s="204"/>
      <c r="F76" s="104"/>
      <c r="G76" s="104"/>
      <c r="H76" s="104"/>
      <c r="I76" s="104"/>
      <c r="J76" s="104"/>
      <c r="K76" s="104"/>
      <c r="L76" s="104"/>
    </row>
    <row r="77" spans="1:14" x14ac:dyDescent="0.25">
      <c r="A77" s="140">
        <v>4</v>
      </c>
      <c r="B77" s="141" t="s">
        <v>119</v>
      </c>
      <c r="C77" s="138">
        <f t="shared" si="8"/>
        <v>5</v>
      </c>
      <c r="D77" s="139">
        <f t="shared" si="8"/>
        <v>9</v>
      </c>
      <c r="E77" s="204"/>
      <c r="F77" s="104"/>
      <c r="G77" s="104"/>
      <c r="H77" s="104"/>
      <c r="I77" s="104"/>
      <c r="J77" s="104"/>
      <c r="K77" s="104"/>
      <c r="L77" s="104"/>
    </row>
    <row r="78" spans="1:14" x14ac:dyDescent="0.25">
      <c r="A78" s="140">
        <v>5</v>
      </c>
      <c r="B78" s="141" t="s">
        <v>120</v>
      </c>
      <c r="C78" s="138">
        <f t="shared" si="8"/>
        <v>158</v>
      </c>
      <c r="D78" s="139">
        <f t="shared" si="8"/>
        <v>411</v>
      </c>
      <c r="E78" s="204"/>
      <c r="F78" s="104"/>
      <c r="G78" s="104"/>
      <c r="H78" s="104"/>
      <c r="I78" s="104"/>
      <c r="J78" s="104"/>
      <c r="K78" s="104"/>
      <c r="L78" s="104"/>
    </row>
    <row r="79" spans="1:14" x14ac:dyDescent="0.25">
      <c r="A79" s="140">
        <v>6</v>
      </c>
      <c r="B79" s="141" t="s">
        <v>121</v>
      </c>
      <c r="C79" s="138">
        <f t="shared" si="8"/>
        <v>85</v>
      </c>
      <c r="D79" s="139">
        <f t="shared" si="8"/>
        <v>130</v>
      </c>
      <c r="E79" s="204"/>
      <c r="F79" s="104"/>
      <c r="G79" s="104"/>
      <c r="H79" s="104"/>
      <c r="I79" s="104"/>
      <c r="J79" s="104"/>
      <c r="K79" s="104"/>
      <c r="L79" s="104"/>
    </row>
    <row r="80" spans="1:14" x14ac:dyDescent="0.25">
      <c r="A80" s="140">
        <v>7</v>
      </c>
      <c r="B80" s="141" t="s">
        <v>122</v>
      </c>
      <c r="C80" s="138">
        <f t="shared" si="8"/>
        <v>65</v>
      </c>
      <c r="D80" s="139">
        <f t="shared" si="8"/>
        <v>148</v>
      </c>
      <c r="E80" s="204"/>
      <c r="F80" s="104"/>
      <c r="G80" s="104"/>
      <c r="H80" s="104"/>
      <c r="I80" s="104"/>
      <c r="J80" s="104"/>
      <c r="K80" s="104"/>
      <c r="L80" s="104"/>
    </row>
    <row r="81" spans="1:12" x14ac:dyDescent="0.25">
      <c r="A81" s="140">
        <v>8</v>
      </c>
      <c r="B81" s="141" t="s">
        <v>123</v>
      </c>
      <c r="C81" s="138">
        <f t="shared" si="8"/>
        <v>62</v>
      </c>
      <c r="D81" s="139">
        <f t="shared" si="8"/>
        <v>132</v>
      </c>
      <c r="E81" s="204"/>
      <c r="F81" s="104"/>
      <c r="G81" s="104"/>
      <c r="H81" s="104"/>
      <c r="I81" s="104"/>
      <c r="J81" s="104"/>
      <c r="K81" s="104"/>
      <c r="L81" s="104"/>
    </row>
    <row r="82" spans="1:12" x14ac:dyDescent="0.25">
      <c r="A82" s="140">
        <v>9</v>
      </c>
      <c r="B82" s="141" t="s">
        <v>124</v>
      </c>
      <c r="C82" s="138">
        <f t="shared" si="8"/>
        <v>408</v>
      </c>
      <c r="D82" s="139">
        <f t="shared" si="8"/>
        <v>935</v>
      </c>
      <c r="E82" s="204"/>
      <c r="F82" s="104"/>
      <c r="G82" s="104"/>
      <c r="H82" s="104"/>
      <c r="I82" s="104"/>
      <c r="J82" s="104"/>
      <c r="K82" s="104"/>
      <c r="L82" s="104"/>
    </row>
    <row r="83" spans="1:12" x14ac:dyDescent="0.25">
      <c r="A83" s="140">
        <v>10</v>
      </c>
      <c r="B83" s="141" t="s">
        <v>125</v>
      </c>
      <c r="C83" s="138">
        <f t="shared" si="8"/>
        <v>208</v>
      </c>
      <c r="D83" s="139">
        <f t="shared" si="8"/>
        <v>398</v>
      </c>
      <c r="E83" s="204"/>
      <c r="F83" s="104"/>
      <c r="G83" s="104"/>
      <c r="H83" s="104"/>
      <c r="I83" s="104"/>
      <c r="J83" s="104"/>
      <c r="K83" s="104"/>
      <c r="L83" s="104"/>
    </row>
    <row r="84" spans="1:12" x14ac:dyDescent="0.25">
      <c r="A84" s="140">
        <v>11</v>
      </c>
      <c r="B84" s="141" t="s">
        <v>126</v>
      </c>
      <c r="C84" s="138">
        <f t="shared" si="8"/>
        <v>20</v>
      </c>
      <c r="D84" s="139">
        <f t="shared" si="8"/>
        <v>57</v>
      </c>
      <c r="E84" s="204"/>
      <c r="F84" s="104"/>
      <c r="G84" s="104"/>
      <c r="H84" s="104"/>
      <c r="I84" s="104"/>
      <c r="J84" s="104"/>
      <c r="K84" s="104"/>
      <c r="L84" s="104"/>
    </row>
    <row r="85" spans="1:12" ht="24" x14ac:dyDescent="0.25">
      <c r="A85" s="140">
        <v>12</v>
      </c>
      <c r="B85" s="141" t="s">
        <v>127</v>
      </c>
      <c r="C85" s="138">
        <f t="shared" si="8"/>
        <v>10</v>
      </c>
      <c r="D85" s="139">
        <f t="shared" si="8"/>
        <v>18</v>
      </c>
      <c r="E85" s="204"/>
      <c r="F85" s="104"/>
      <c r="G85" s="104"/>
      <c r="H85" s="104"/>
      <c r="I85" s="104"/>
      <c r="J85" s="104"/>
      <c r="K85" s="104"/>
      <c r="L85" s="104"/>
    </row>
    <row r="86" spans="1:12" x14ac:dyDescent="0.25">
      <c r="A86" s="140">
        <v>13</v>
      </c>
      <c r="B86" s="142" t="s">
        <v>128</v>
      </c>
      <c r="C86" s="138">
        <f t="shared" si="8"/>
        <v>17</v>
      </c>
      <c r="D86" s="139">
        <f t="shared" si="8"/>
        <v>46</v>
      </c>
      <c r="E86" s="204"/>
      <c r="F86" s="104"/>
      <c r="G86" s="104"/>
      <c r="H86" s="104"/>
      <c r="I86" s="104"/>
      <c r="J86" s="104"/>
      <c r="K86" s="104"/>
      <c r="L86" s="104"/>
    </row>
    <row r="87" spans="1:12" x14ac:dyDescent="0.25">
      <c r="A87" s="140">
        <v>14</v>
      </c>
      <c r="B87" s="142" t="s">
        <v>129</v>
      </c>
      <c r="C87" s="138">
        <f t="shared" si="8"/>
        <v>1</v>
      </c>
      <c r="D87" s="139">
        <f t="shared" si="8"/>
        <v>0</v>
      </c>
      <c r="E87" s="204"/>
      <c r="F87" s="104"/>
      <c r="G87" s="104"/>
      <c r="H87" s="104"/>
      <c r="I87" s="104"/>
      <c r="J87" s="104"/>
      <c r="K87" s="104"/>
      <c r="L87" s="104"/>
    </row>
    <row r="88" spans="1:12" ht="15.75" thickBot="1" x14ac:dyDescent="0.3">
      <c r="A88" s="140">
        <v>15</v>
      </c>
      <c r="B88" s="142" t="s">
        <v>130</v>
      </c>
      <c r="C88" s="138">
        <f t="shared" si="8"/>
        <v>14</v>
      </c>
      <c r="D88" s="139">
        <f t="shared" si="8"/>
        <v>17</v>
      </c>
      <c r="E88" s="204"/>
      <c r="F88" s="104"/>
      <c r="G88" s="104"/>
      <c r="H88" s="104"/>
      <c r="I88" s="104"/>
      <c r="J88" s="104"/>
      <c r="K88" s="104"/>
      <c r="L88" s="104"/>
    </row>
    <row r="89" spans="1:12" ht="15.75" thickBot="1" x14ac:dyDescent="0.3">
      <c r="A89" s="270" t="s">
        <v>131</v>
      </c>
      <c r="B89" s="271"/>
      <c r="C89" s="149">
        <f>SUM(C74:C88)</f>
        <v>1091</v>
      </c>
      <c r="D89" s="150">
        <f>SUM(D74:D88)</f>
        <v>2402</v>
      </c>
      <c r="E89" s="104"/>
      <c r="F89" s="104"/>
      <c r="G89" s="104"/>
      <c r="H89" s="104"/>
      <c r="I89" s="104"/>
      <c r="J89" s="104"/>
      <c r="K89" s="104"/>
      <c r="L89" s="104"/>
    </row>
    <row r="90" spans="1:12" x14ac:dyDescent="0.25">
      <c r="A90" s="147"/>
      <c r="B90" s="147"/>
      <c r="C90" s="108"/>
      <c r="D90" s="104"/>
      <c r="E90" s="104"/>
      <c r="F90" s="104"/>
      <c r="G90" s="104"/>
      <c r="H90" s="104"/>
      <c r="I90" s="104"/>
      <c r="J90" s="104"/>
      <c r="K90" s="104"/>
      <c r="L90" s="104"/>
    </row>
    <row r="91" spans="1:12" x14ac:dyDescent="0.25">
      <c r="A91" s="147"/>
      <c r="B91" s="147"/>
      <c r="C91" s="108"/>
      <c r="D91" s="104"/>
      <c r="E91" s="104"/>
      <c r="F91" s="104"/>
      <c r="G91" s="104"/>
      <c r="H91" s="104"/>
      <c r="I91" s="104"/>
      <c r="J91" s="104"/>
      <c r="K91" s="104"/>
      <c r="L91" s="104"/>
    </row>
    <row r="92" spans="1:12" x14ac:dyDescent="0.25">
      <c r="A92" s="147"/>
      <c r="B92" s="147"/>
      <c r="C92" s="108"/>
      <c r="D92" s="104"/>
      <c r="E92" s="104"/>
      <c r="F92" s="104"/>
      <c r="G92" s="104"/>
      <c r="H92" s="104"/>
      <c r="I92" s="104"/>
      <c r="J92" s="104"/>
      <c r="K92" s="104"/>
      <c r="L92" s="104"/>
    </row>
    <row r="93" spans="1:12" x14ac:dyDescent="0.25">
      <c r="A93" s="147"/>
      <c r="B93" s="147"/>
      <c r="C93" s="108"/>
      <c r="D93" s="104"/>
      <c r="E93" s="104"/>
      <c r="F93" s="104"/>
      <c r="G93" s="104"/>
      <c r="H93" s="104"/>
      <c r="I93" s="104"/>
      <c r="J93" s="104"/>
      <c r="K93" s="104"/>
      <c r="L93" s="104"/>
    </row>
    <row r="94" spans="1:12" x14ac:dyDescent="0.25">
      <c r="A94" s="147"/>
      <c r="B94" s="147"/>
      <c r="C94" s="108"/>
      <c r="D94" s="104"/>
      <c r="E94" s="104"/>
      <c r="F94" s="104"/>
      <c r="G94" s="104"/>
      <c r="H94" s="104"/>
      <c r="I94" s="104"/>
      <c r="J94" s="104"/>
      <c r="K94" s="104"/>
      <c r="L94" s="104"/>
    </row>
    <row r="95" spans="1:12" x14ac:dyDescent="0.25">
      <c r="A95" s="147"/>
      <c r="B95" s="147"/>
      <c r="C95" s="108"/>
      <c r="D95" s="104"/>
      <c r="E95" s="104"/>
      <c r="F95" s="104"/>
      <c r="G95" s="104"/>
      <c r="H95" s="104"/>
      <c r="I95" s="104"/>
      <c r="J95" s="104"/>
      <c r="K95" s="104"/>
      <c r="L95" s="104"/>
    </row>
    <row r="96" spans="1:12" x14ac:dyDescent="0.25">
      <c r="A96" s="147"/>
      <c r="B96" s="147"/>
      <c r="C96" s="108"/>
      <c r="D96" s="104"/>
      <c r="E96" s="104"/>
      <c r="F96" s="104"/>
      <c r="G96" s="104"/>
      <c r="H96" s="104"/>
      <c r="I96" s="104"/>
      <c r="J96" s="104"/>
      <c r="K96" s="104"/>
      <c r="L96" s="104"/>
    </row>
    <row r="97" spans="1:12" x14ac:dyDescent="0.25">
      <c r="A97" s="147"/>
      <c r="B97" s="147"/>
      <c r="C97" s="108"/>
      <c r="D97" s="104"/>
      <c r="E97" s="104"/>
      <c r="F97" s="104"/>
      <c r="G97" s="104"/>
      <c r="H97" s="104"/>
      <c r="I97" s="104"/>
      <c r="J97" s="104"/>
      <c r="K97" s="104"/>
      <c r="L97" s="104"/>
    </row>
    <row r="98" spans="1:12" x14ac:dyDescent="0.25">
      <c r="A98" s="147"/>
      <c r="B98" s="147"/>
      <c r="C98" s="108"/>
      <c r="D98" s="104"/>
      <c r="E98" s="104"/>
      <c r="F98" s="104"/>
      <c r="G98" s="104"/>
      <c r="H98" s="104"/>
      <c r="I98" s="104"/>
      <c r="J98" s="104"/>
      <c r="K98" s="104"/>
      <c r="L98" s="104"/>
    </row>
    <row r="99" spans="1:12" x14ac:dyDescent="0.25">
      <c r="A99" s="147"/>
      <c r="B99" s="147"/>
      <c r="C99" s="108"/>
      <c r="D99" s="104"/>
      <c r="E99" s="104"/>
      <c r="F99" s="104"/>
      <c r="G99" s="104"/>
      <c r="H99" s="104"/>
      <c r="I99" s="104"/>
      <c r="J99" s="104"/>
      <c r="K99" s="104"/>
      <c r="L99" s="104"/>
    </row>
    <row r="100" spans="1:12" x14ac:dyDescent="0.25">
      <c r="A100" s="147"/>
      <c r="B100" s="147"/>
      <c r="C100" s="108"/>
      <c r="D100" s="104"/>
      <c r="E100" s="104"/>
      <c r="F100" s="104"/>
      <c r="G100" s="104"/>
      <c r="H100" s="104"/>
      <c r="I100" s="104"/>
      <c r="J100" s="104"/>
      <c r="K100" s="104"/>
      <c r="L100" s="104"/>
    </row>
    <row r="101" spans="1:12" x14ac:dyDescent="0.25">
      <c r="A101" s="147"/>
      <c r="B101" s="147"/>
      <c r="C101" s="108"/>
      <c r="D101" s="104"/>
      <c r="E101" s="104"/>
      <c r="F101" s="104"/>
      <c r="G101" s="104"/>
      <c r="H101" s="104"/>
      <c r="I101" s="104"/>
      <c r="J101" s="104"/>
      <c r="K101" s="104"/>
      <c r="L101" s="104"/>
    </row>
    <row r="102" spans="1:12" x14ac:dyDescent="0.25">
      <c r="A102" s="147"/>
      <c r="B102" s="147"/>
      <c r="C102" s="108"/>
      <c r="D102" s="104"/>
      <c r="E102" s="104"/>
      <c r="F102" s="104"/>
      <c r="G102" s="104"/>
      <c r="H102" s="104"/>
      <c r="I102" s="104"/>
      <c r="J102" s="104"/>
      <c r="K102" s="104"/>
      <c r="L102" s="104"/>
    </row>
    <row r="103" spans="1:12" x14ac:dyDescent="0.25">
      <c r="A103" s="147"/>
      <c r="B103" s="147"/>
      <c r="C103" s="108"/>
      <c r="D103" s="104"/>
      <c r="E103" s="104"/>
      <c r="F103" s="104"/>
      <c r="G103" s="104"/>
      <c r="H103" s="104"/>
      <c r="I103" s="104"/>
      <c r="J103" s="104"/>
      <c r="K103" s="104"/>
      <c r="L103" s="104"/>
    </row>
    <row r="104" spans="1:12" x14ac:dyDescent="0.25">
      <c r="A104" s="147"/>
      <c r="B104" s="147"/>
      <c r="C104" s="108"/>
      <c r="D104" s="104"/>
      <c r="E104" s="104"/>
      <c r="F104" s="104"/>
      <c r="G104" s="104"/>
      <c r="H104" s="104"/>
      <c r="I104" s="104"/>
      <c r="J104" s="104"/>
      <c r="K104" s="104"/>
      <c r="L104" s="104"/>
    </row>
    <row r="105" spans="1:12" x14ac:dyDescent="0.25">
      <c r="A105" s="147"/>
      <c r="B105" s="147"/>
      <c r="C105" s="108"/>
      <c r="D105" s="104"/>
      <c r="E105" s="104"/>
      <c r="F105" s="104"/>
      <c r="G105" s="104"/>
      <c r="H105" s="104"/>
      <c r="I105" s="104"/>
      <c r="J105" s="104"/>
      <c r="K105" s="104"/>
      <c r="L105" s="104"/>
    </row>
    <row r="106" spans="1:12" x14ac:dyDescent="0.25">
      <c r="A106" s="147"/>
      <c r="B106" s="147"/>
      <c r="C106" s="108"/>
      <c r="D106" s="104"/>
      <c r="E106" s="104"/>
      <c r="F106" s="104"/>
      <c r="G106" s="104"/>
      <c r="H106" s="104"/>
      <c r="I106" s="104"/>
      <c r="J106" s="104"/>
      <c r="K106" s="104"/>
      <c r="L106" s="104"/>
    </row>
    <row r="107" spans="1:12" x14ac:dyDescent="0.25">
      <c r="A107" s="147"/>
      <c r="B107" s="147"/>
      <c r="C107" s="108"/>
      <c r="D107" s="104"/>
      <c r="E107" s="104"/>
      <c r="F107" s="104"/>
      <c r="G107" s="104"/>
      <c r="H107" s="104"/>
      <c r="I107" s="104"/>
      <c r="J107" s="104"/>
      <c r="K107" s="104"/>
      <c r="L107" s="104"/>
    </row>
    <row r="108" spans="1:12" x14ac:dyDescent="0.25">
      <c r="A108" s="147"/>
      <c r="B108" s="147"/>
      <c r="C108" s="108"/>
      <c r="D108" s="104"/>
      <c r="E108" s="104"/>
      <c r="F108" s="104"/>
      <c r="G108" s="104"/>
      <c r="H108" s="104"/>
      <c r="I108" s="104"/>
      <c r="J108" s="104"/>
      <c r="K108" s="104"/>
      <c r="L108" s="104"/>
    </row>
    <row r="109" spans="1:12" x14ac:dyDescent="0.25">
      <c r="A109" s="147"/>
      <c r="B109" s="147"/>
      <c r="C109" s="108"/>
      <c r="D109" s="104"/>
      <c r="E109" s="104"/>
      <c r="F109" s="104"/>
      <c r="G109" s="104"/>
      <c r="H109" s="104"/>
      <c r="I109" s="104"/>
      <c r="J109" s="104"/>
      <c r="K109" s="104"/>
      <c r="L109" s="104"/>
    </row>
    <row r="110" spans="1:12" x14ac:dyDescent="0.25">
      <c r="A110" s="147"/>
      <c r="B110" s="147"/>
      <c r="C110" s="108"/>
      <c r="D110" s="104"/>
      <c r="E110" s="104"/>
      <c r="F110" s="104"/>
      <c r="G110" s="104"/>
      <c r="H110" s="104"/>
      <c r="I110" s="104"/>
      <c r="J110" s="104"/>
      <c r="K110" s="104"/>
      <c r="L110" s="104"/>
    </row>
    <row r="111" spans="1:12" x14ac:dyDescent="0.25">
      <c r="A111" s="147"/>
      <c r="B111" s="147"/>
      <c r="C111" s="108"/>
      <c r="D111" s="104"/>
      <c r="E111" s="104"/>
      <c r="F111" s="104"/>
      <c r="G111" s="104"/>
      <c r="H111" s="104"/>
      <c r="I111" s="104"/>
      <c r="J111" s="104"/>
      <c r="K111" s="104"/>
      <c r="L111" s="104"/>
    </row>
    <row r="113" spans="2:11" x14ac:dyDescent="0.25">
      <c r="B113" s="67" t="s">
        <v>61</v>
      </c>
      <c r="C113" s="14" t="s">
        <v>89</v>
      </c>
      <c r="D113" s="14"/>
      <c r="E113" s="14"/>
      <c r="F113" s="48" t="s">
        <v>134</v>
      </c>
      <c r="H113" t="s">
        <v>138</v>
      </c>
    </row>
    <row r="114" spans="2:11" ht="15" customHeight="1" x14ac:dyDescent="0.25">
      <c r="C114" s="246" t="s">
        <v>135</v>
      </c>
      <c r="D114" s="246"/>
      <c r="E114" s="246"/>
      <c r="F114" s="48"/>
      <c r="G114" s="48"/>
      <c r="H114" s="48" t="s">
        <v>139</v>
      </c>
      <c r="I114" s="48"/>
      <c r="J114" s="48"/>
      <c r="K114" s="48"/>
    </row>
    <row r="115" spans="2:11" ht="15" customHeight="1" x14ac:dyDescent="0.25">
      <c r="C115" s="246" t="s">
        <v>136</v>
      </c>
      <c r="D115" s="246"/>
      <c r="E115" s="246"/>
      <c r="F115" s="48"/>
      <c r="G115" s="48"/>
      <c r="H115" s="48" t="s">
        <v>182</v>
      </c>
      <c r="I115" s="48"/>
      <c r="J115" s="48"/>
      <c r="K115" s="48"/>
    </row>
    <row r="116" spans="2:11" x14ac:dyDescent="0.25">
      <c r="B116" s="67" t="s">
        <v>66</v>
      </c>
      <c r="C116" s="48" t="s">
        <v>183</v>
      </c>
      <c r="G116" s="48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83" workbookViewId="0">
      <selection activeCell="B110" sqref="B110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35"/>
      <c r="C2" s="235"/>
      <c r="L2" s="131" t="s">
        <v>112</v>
      </c>
    </row>
    <row r="3" spans="1:12" ht="18.75" x14ac:dyDescent="0.3">
      <c r="H3" s="132"/>
      <c r="I3" s="132"/>
      <c r="J3" s="132"/>
    </row>
    <row r="4" spans="1:12" x14ac:dyDescent="0.25">
      <c r="A4" s="232"/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</row>
    <row r="5" spans="1:12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25">
      <c r="A6" s="231" t="s">
        <v>2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</row>
    <row r="7" spans="1:12" x14ac:dyDescent="0.25">
      <c r="A7" s="232" t="s">
        <v>3</v>
      </c>
      <c r="B7" s="232"/>
      <c r="C7" s="232"/>
      <c r="D7" s="232"/>
      <c r="E7" s="232"/>
      <c r="F7" s="232"/>
      <c r="G7" s="232"/>
      <c r="H7" s="232"/>
      <c r="I7" s="232"/>
      <c r="J7" s="232"/>
      <c r="K7" s="232"/>
      <c r="L7" s="232"/>
    </row>
    <row r="8" spans="1:12" x14ac:dyDescent="0.25">
      <c r="A8" s="233" t="s">
        <v>4</v>
      </c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</row>
    <row r="10" spans="1:12" ht="15.75" customHeight="1" thickBot="1" x14ac:dyDescent="0.3">
      <c r="A10" s="14"/>
      <c r="B10" s="267" t="s">
        <v>113</v>
      </c>
      <c r="C10" s="267"/>
      <c r="D10" s="267"/>
      <c r="E10" s="267"/>
      <c r="F10" s="267"/>
      <c r="G10" s="267"/>
      <c r="H10" s="267"/>
      <c r="I10" s="267"/>
      <c r="J10" s="267"/>
      <c r="K10" s="267"/>
      <c r="L10" s="267"/>
    </row>
    <row r="11" spans="1:12" x14ac:dyDescent="0.25">
      <c r="A11" s="272" t="s">
        <v>5</v>
      </c>
      <c r="B11" s="274" t="s">
        <v>114</v>
      </c>
      <c r="C11" s="276" t="s">
        <v>96</v>
      </c>
      <c r="D11" s="276"/>
      <c r="E11" s="268" t="s">
        <v>97</v>
      </c>
      <c r="F11" s="268"/>
      <c r="G11" s="268" t="s">
        <v>98</v>
      </c>
      <c r="H11" s="268"/>
      <c r="I11" s="268" t="s">
        <v>99</v>
      </c>
      <c r="J11" s="268"/>
      <c r="K11" s="268" t="s">
        <v>137</v>
      </c>
      <c r="L11" s="269"/>
    </row>
    <row r="12" spans="1:12" ht="15.75" thickBot="1" x14ac:dyDescent="0.3">
      <c r="A12" s="273"/>
      <c r="B12" s="275"/>
      <c r="C12" s="134" t="s">
        <v>115</v>
      </c>
      <c r="D12" s="134" t="s">
        <v>102</v>
      </c>
      <c r="E12" s="134" t="s">
        <v>115</v>
      </c>
      <c r="F12" s="134" t="s">
        <v>102</v>
      </c>
      <c r="G12" s="134" t="s">
        <v>115</v>
      </c>
      <c r="H12" s="134" t="s">
        <v>102</v>
      </c>
      <c r="I12" s="134" t="s">
        <v>115</v>
      </c>
      <c r="J12" s="134" t="s">
        <v>102</v>
      </c>
      <c r="K12" s="134" t="s">
        <v>115</v>
      </c>
      <c r="L12" s="135" t="s">
        <v>102</v>
      </c>
    </row>
    <row r="13" spans="1:12" x14ac:dyDescent="0.25">
      <c r="A13" s="136">
        <v>1</v>
      </c>
      <c r="B13" s="137" t="s">
        <v>116</v>
      </c>
      <c r="C13" s="138">
        <v>6</v>
      </c>
      <c r="D13" s="138">
        <v>9</v>
      </c>
      <c r="E13" s="138">
        <v>14</v>
      </c>
      <c r="F13" s="138">
        <v>8</v>
      </c>
      <c r="G13" s="138"/>
      <c r="H13" s="138"/>
      <c r="I13" s="138"/>
      <c r="J13" s="138"/>
      <c r="K13" s="138">
        <f>+C13+E13+G13+I13</f>
        <v>20</v>
      </c>
      <c r="L13" s="139">
        <f>+D13+F13+H13+J13</f>
        <v>17</v>
      </c>
    </row>
    <row r="14" spans="1:12" x14ac:dyDescent="0.25">
      <c r="A14" s="140">
        <v>2</v>
      </c>
      <c r="B14" s="141" t="s">
        <v>117</v>
      </c>
      <c r="C14" s="138">
        <v>6</v>
      </c>
      <c r="D14" s="138">
        <v>8</v>
      </c>
      <c r="E14" s="138">
        <v>14</v>
      </c>
      <c r="F14" s="138">
        <v>6</v>
      </c>
      <c r="G14" s="138"/>
      <c r="H14" s="138"/>
      <c r="I14" s="138"/>
      <c r="J14" s="138"/>
      <c r="K14" s="138">
        <f t="shared" ref="K14:L27" si="0">+C14+E14+G14+I14</f>
        <v>20</v>
      </c>
      <c r="L14" s="139">
        <f t="shared" si="0"/>
        <v>14</v>
      </c>
    </row>
    <row r="15" spans="1:12" x14ac:dyDescent="0.25">
      <c r="A15" s="140">
        <v>3</v>
      </c>
      <c r="B15" s="141" t="s">
        <v>118</v>
      </c>
      <c r="C15" s="138">
        <v>26</v>
      </c>
      <c r="D15" s="138">
        <v>84</v>
      </c>
      <c r="E15" s="138">
        <v>55</v>
      </c>
      <c r="F15" s="138">
        <v>82</v>
      </c>
      <c r="G15" s="138"/>
      <c r="H15" s="138"/>
      <c r="I15" s="138"/>
      <c r="J15" s="138"/>
      <c r="K15" s="138">
        <f t="shared" si="0"/>
        <v>81</v>
      </c>
      <c r="L15" s="139">
        <f t="shared" si="0"/>
        <v>166</v>
      </c>
    </row>
    <row r="16" spans="1:12" x14ac:dyDescent="0.25">
      <c r="A16" s="140">
        <v>4</v>
      </c>
      <c r="B16" s="141" t="s">
        <v>119</v>
      </c>
      <c r="C16" s="138">
        <v>5</v>
      </c>
      <c r="D16" s="138">
        <v>9</v>
      </c>
      <c r="E16" s="138">
        <v>11</v>
      </c>
      <c r="F16" s="138">
        <v>13</v>
      </c>
      <c r="G16" s="138"/>
      <c r="H16" s="138"/>
      <c r="I16" s="138"/>
      <c r="J16" s="138"/>
      <c r="K16" s="138">
        <f t="shared" si="0"/>
        <v>16</v>
      </c>
      <c r="L16" s="139">
        <f t="shared" si="0"/>
        <v>22</v>
      </c>
    </row>
    <row r="17" spans="1:14" x14ac:dyDescent="0.25">
      <c r="A17" s="140">
        <v>5</v>
      </c>
      <c r="B17" s="141" t="s">
        <v>120</v>
      </c>
      <c r="C17" s="138">
        <v>158</v>
      </c>
      <c r="D17" s="138">
        <v>411</v>
      </c>
      <c r="E17" s="138">
        <v>348</v>
      </c>
      <c r="F17" s="138">
        <v>324</v>
      </c>
      <c r="G17" s="138"/>
      <c r="H17" s="138"/>
      <c r="I17" s="138"/>
      <c r="J17" s="138"/>
      <c r="K17" s="138">
        <f t="shared" si="0"/>
        <v>506</v>
      </c>
      <c r="L17" s="139">
        <f t="shared" si="0"/>
        <v>735</v>
      </c>
    </row>
    <row r="18" spans="1:14" x14ac:dyDescent="0.25">
      <c r="A18" s="140">
        <v>6</v>
      </c>
      <c r="B18" s="141" t="s">
        <v>121</v>
      </c>
      <c r="C18" s="138">
        <v>85</v>
      </c>
      <c r="D18" s="138">
        <v>130</v>
      </c>
      <c r="E18" s="138">
        <v>183</v>
      </c>
      <c r="F18" s="138">
        <v>194</v>
      </c>
      <c r="G18" s="138"/>
      <c r="H18" s="138"/>
      <c r="I18" s="138"/>
      <c r="J18" s="138"/>
      <c r="K18" s="138">
        <f t="shared" si="0"/>
        <v>268</v>
      </c>
      <c r="L18" s="139">
        <f t="shared" si="0"/>
        <v>324</v>
      </c>
    </row>
    <row r="19" spans="1:14" x14ac:dyDescent="0.25">
      <c r="A19" s="140">
        <v>7</v>
      </c>
      <c r="B19" s="141" t="s">
        <v>122</v>
      </c>
      <c r="C19" s="138">
        <v>65</v>
      </c>
      <c r="D19" s="138">
        <v>148</v>
      </c>
      <c r="E19" s="138">
        <v>141</v>
      </c>
      <c r="F19" s="138">
        <v>123</v>
      </c>
      <c r="G19" s="138"/>
      <c r="H19" s="138"/>
      <c r="I19" s="138"/>
      <c r="J19" s="138"/>
      <c r="K19" s="138">
        <f t="shared" si="0"/>
        <v>206</v>
      </c>
      <c r="L19" s="139">
        <f t="shared" si="0"/>
        <v>271</v>
      </c>
    </row>
    <row r="20" spans="1:14" x14ac:dyDescent="0.25">
      <c r="A20" s="140">
        <v>8</v>
      </c>
      <c r="B20" s="141" t="s">
        <v>123</v>
      </c>
      <c r="C20" s="138">
        <v>62</v>
      </c>
      <c r="D20" s="138">
        <v>132</v>
      </c>
      <c r="E20" s="138">
        <v>138</v>
      </c>
      <c r="F20" s="138">
        <v>145</v>
      </c>
      <c r="G20" s="138"/>
      <c r="H20" s="138"/>
      <c r="I20" s="138"/>
      <c r="J20" s="138"/>
      <c r="K20" s="138">
        <f t="shared" si="0"/>
        <v>200</v>
      </c>
      <c r="L20" s="139">
        <f t="shared" si="0"/>
        <v>277</v>
      </c>
    </row>
    <row r="21" spans="1:14" x14ac:dyDescent="0.25">
      <c r="A21" s="140">
        <v>9</v>
      </c>
      <c r="B21" s="141" t="s">
        <v>124</v>
      </c>
      <c r="C21" s="138">
        <v>408</v>
      </c>
      <c r="D21" s="138">
        <v>935</v>
      </c>
      <c r="E21" s="138">
        <v>898</v>
      </c>
      <c r="F21" s="138">
        <v>1024</v>
      </c>
      <c r="G21" s="138"/>
      <c r="H21" s="138"/>
      <c r="I21" s="138"/>
      <c r="J21" s="138"/>
      <c r="K21" s="138">
        <f t="shared" si="0"/>
        <v>1306</v>
      </c>
      <c r="L21" s="139">
        <f t="shared" si="0"/>
        <v>1959</v>
      </c>
    </row>
    <row r="22" spans="1:14" x14ac:dyDescent="0.25">
      <c r="A22" s="140">
        <v>10</v>
      </c>
      <c r="B22" s="141" t="s">
        <v>125</v>
      </c>
      <c r="C22" s="138">
        <v>208</v>
      </c>
      <c r="D22" s="138">
        <v>398</v>
      </c>
      <c r="E22" s="138">
        <v>459</v>
      </c>
      <c r="F22" s="138">
        <v>481</v>
      </c>
      <c r="G22" s="138"/>
      <c r="H22" s="138"/>
      <c r="I22" s="138"/>
      <c r="J22" s="138"/>
      <c r="K22" s="138">
        <f t="shared" si="0"/>
        <v>667</v>
      </c>
      <c r="L22" s="139">
        <f t="shared" si="0"/>
        <v>879</v>
      </c>
    </row>
    <row r="23" spans="1:14" x14ac:dyDescent="0.25">
      <c r="A23" s="140">
        <v>11</v>
      </c>
      <c r="B23" s="141" t="s">
        <v>126</v>
      </c>
      <c r="C23" s="138">
        <v>20</v>
      </c>
      <c r="D23" s="138">
        <v>57</v>
      </c>
      <c r="E23" s="138">
        <v>44</v>
      </c>
      <c r="F23" s="138">
        <v>57</v>
      </c>
      <c r="G23" s="138"/>
      <c r="H23" s="138"/>
      <c r="I23" s="138"/>
      <c r="J23" s="138"/>
      <c r="K23" s="138">
        <f t="shared" si="0"/>
        <v>64</v>
      </c>
      <c r="L23" s="139">
        <f t="shared" si="0"/>
        <v>114</v>
      </c>
    </row>
    <row r="24" spans="1:14" ht="24" x14ac:dyDescent="0.25">
      <c r="A24" s="140">
        <v>12</v>
      </c>
      <c r="B24" s="141" t="s">
        <v>127</v>
      </c>
      <c r="C24" s="138">
        <v>10</v>
      </c>
      <c r="D24" s="138">
        <v>18</v>
      </c>
      <c r="E24" s="138">
        <v>23</v>
      </c>
      <c r="F24" s="138">
        <v>21</v>
      </c>
      <c r="G24" s="138"/>
      <c r="H24" s="138"/>
      <c r="I24" s="138"/>
      <c r="J24" s="138"/>
      <c r="K24" s="138">
        <f t="shared" si="0"/>
        <v>33</v>
      </c>
      <c r="L24" s="139">
        <f t="shared" si="0"/>
        <v>39</v>
      </c>
    </row>
    <row r="25" spans="1:14" x14ac:dyDescent="0.25">
      <c r="A25" s="140">
        <v>13</v>
      </c>
      <c r="B25" s="142" t="s">
        <v>128</v>
      </c>
      <c r="C25" s="138">
        <v>17</v>
      </c>
      <c r="D25" s="138">
        <v>46</v>
      </c>
      <c r="E25" s="138">
        <v>38</v>
      </c>
      <c r="F25" s="138">
        <v>62</v>
      </c>
      <c r="G25" s="138"/>
      <c r="H25" s="138"/>
      <c r="I25" s="138"/>
      <c r="J25" s="138"/>
      <c r="K25" s="138">
        <f t="shared" si="0"/>
        <v>55</v>
      </c>
      <c r="L25" s="139">
        <f t="shared" si="0"/>
        <v>108</v>
      </c>
    </row>
    <row r="26" spans="1:14" x14ac:dyDescent="0.25">
      <c r="A26" s="140">
        <v>14</v>
      </c>
      <c r="B26" s="142" t="s">
        <v>129</v>
      </c>
      <c r="C26" s="138">
        <v>1</v>
      </c>
      <c r="D26" s="138">
        <v>0</v>
      </c>
      <c r="E26" s="138">
        <v>2</v>
      </c>
      <c r="F26" s="138">
        <v>1</v>
      </c>
      <c r="G26" s="138"/>
      <c r="H26" s="138"/>
      <c r="I26" s="138"/>
      <c r="J26" s="138"/>
      <c r="K26" s="138">
        <f t="shared" si="0"/>
        <v>3</v>
      </c>
      <c r="L26" s="139">
        <f t="shared" si="0"/>
        <v>1</v>
      </c>
    </row>
    <row r="27" spans="1:14" ht="15.75" thickBot="1" x14ac:dyDescent="0.3">
      <c r="A27" s="140">
        <v>15</v>
      </c>
      <c r="B27" s="142" t="s">
        <v>130</v>
      </c>
      <c r="C27" s="138">
        <v>14</v>
      </c>
      <c r="D27" s="138">
        <v>17</v>
      </c>
      <c r="E27" s="138">
        <v>35</v>
      </c>
      <c r="F27" s="138">
        <v>24</v>
      </c>
      <c r="G27" s="138"/>
      <c r="H27" s="138"/>
      <c r="I27" s="138"/>
      <c r="J27" s="138"/>
      <c r="K27" s="138">
        <f t="shared" si="0"/>
        <v>49</v>
      </c>
      <c r="L27" s="139">
        <f t="shared" si="0"/>
        <v>41</v>
      </c>
    </row>
    <row r="28" spans="1:14" ht="15.75" thickBot="1" x14ac:dyDescent="0.3">
      <c r="A28" s="270" t="s">
        <v>131</v>
      </c>
      <c r="B28" s="271"/>
      <c r="C28" s="143">
        <f t="shared" ref="C28:H28" si="1">SUM(C13:C27)</f>
        <v>1091</v>
      </c>
      <c r="D28" s="143">
        <f t="shared" si="1"/>
        <v>2402</v>
      </c>
      <c r="E28" s="143">
        <f>SUM(E13:E27)</f>
        <v>2403</v>
      </c>
      <c r="F28" s="143">
        <f t="shared" si="1"/>
        <v>2565</v>
      </c>
      <c r="G28" s="143">
        <f>SUM(G13:G27)</f>
        <v>0</v>
      </c>
      <c r="H28" s="143">
        <f t="shared" si="1"/>
        <v>0</v>
      </c>
      <c r="I28" s="143">
        <f>SUM(I13:I27)</f>
        <v>0</v>
      </c>
      <c r="J28" s="143">
        <f>SUM(J13:J27)</f>
        <v>0</v>
      </c>
      <c r="K28" s="143">
        <f>SUM(K13:K27)</f>
        <v>3494</v>
      </c>
      <c r="L28" s="144">
        <f>SUM(L13:L27)</f>
        <v>4967</v>
      </c>
    </row>
    <row r="29" spans="1:14" x14ac:dyDescent="0.25">
      <c r="A29" s="145"/>
      <c r="B29" s="124"/>
      <c r="C29" s="108"/>
      <c r="D29" s="104"/>
      <c r="E29" s="104"/>
      <c r="F29" s="104"/>
      <c r="G29" s="104"/>
      <c r="H29" s="104"/>
      <c r="I29" s="104"/>
      <c r="J29" s="104"/>
      <c r="K29" s="104"/>
      <c r="L29" s="104"/>
    </row>
    <row r="30" spans="1:14" ht="15.75" hidden="1" customHeight="1" thickBot="1" x14ac:dyDescent="0.3">
      <c r="A30" s="14"/>
      <c r="B30" s="267" t="s">
        <v>132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</row>
    <row r="31" spans="1:14" hidden="1" x14ac:dyDescent="0.25">
      <c r="A31" s="272" t="s">
        <v>5</v>
      </c>
      <c r="B31" s="274" t="s">
        <v>114</v>
      </c>
      <c r="C31" s="276" t="s">
        <v>105</v>
      </c>
      <c r="D31" s="276"/>
      <c r="E31" s="268" t="s">
        <v>106</v>
      </c>
      <c r="F31" s="268"/>
      <c r="G31" s="268" t="s">
        <v>72</v>
      </c>
      <c r="H31" s="268"/>
      <c r="I31" s="268" t="s">
        <v>73</v>
      </c>
      <c r="J31" s="268"/>
      <c r="K31" s="268" t="s">
        <v>100</v>
      </c>
      <c r="L31" s="269"/>
      <c r="M31" s="268" t="s">
        <v>181</v>
      </c>
      <c r="N31" s="269"/>
    </row>
    <row r="32" spans="1:14" ht="15.75" hidden="1" thickBot="1" x14ac:dyDescent="0.3">
      <c r="A32" s="273"/>
      <c r="B32" s="275"/>
      <c r="C32" s="134" t="s">
        <v>115</v>
      </c>
      <c r="D32" s="134" t="s">
        <v>102</v>
      </c>
      <c r="E32" s="134" t="s">
        <v>115</v>
      </c>
      <c r="F32" s="134" t="s">
        <v>102</v>
      </c>
      <c r="G32" s="134" t="s">
        <v>115</v>
      </c>
      <c r="H32" s="134" t="s">
        <v>102</v>
      </c>
      <c r="I32" s="134" t="s">
        <v>115</v>
      </c>
      <c r="J32" s="134" t="s">
        <v>102</v>
      </c>
      <c r="K32" s="134" t="s">
        <v>115</v>
      </c>
      <c r="L32" s="135" t="s">
        <v>102</v>
      </c>
      <c r="M32" s="134" t="s">
        <v>115</v>
      </c>
      <c r="N32" s="135" t="s">
        <v>102</v>
      </c>
    </row>
    <row r="33" spans="1:14" hidden="1" x14ac:dyDescent="0.25">
      <c r="A33" s="136">
        <v>1</v>
      </c>
      <c r="B33" s="137" t="s">
        <v>116</v>
      </c>
      <c r="C33" s="138"/>
      <c r="D33" s="138"/>
      <c r="E33" s="138"/>
      <c r="F33" s="138"/>
      <c r="G33" s="138"/>
      <c r="H33" s="138"/>
      <c r="I33" s="138"/>
      <c r="J33" s="138"/>
      <c r="K33" s="138">
        <f>+C33+E33+G33+I33</f>
        <v>0</v>
      </c>
      <c r="L33" s="139">
        <f>+D33+F33+H33+J33</f>
        <v>0</v>
      </c>
      <c r="M33" s="138">
        <f>+K33+K13</f>
        <v>20</v>
      </c>
      <c r="N33" s="139">
        <f>+L33+L13</f>
        <v>17</v>
      </c>
    </row>
    <row r="34" spans="1:14" hidden="1" x14ac:dyDescent="0.25">
      <c r="A34" s="140">
        <v>2</v>
      </c>
      <c r="B34" s="141" t="s">
        <v>117</v>
      </c>
      <c r="C34" s="138"/>
      <c r="D34" s="138"/>
      <c r="E34" s="138"/>
      <c r="F34" s="138"/>
      <c r="G34" s="138"/>
      <c r="H34" s="138"/>
      <c r="I34" s="138"/>
      <c r="J34" s="138"/>
      <c r="K34" s="138">
        <f t="shared" ref="K34:L47" si="2">+C34+E34+G34+I34</f>
        <v>0</v>
      </c>
      <c r="L34" s="139">
        <f t="shared" si="2"/>
        <v>0</v>
      </c>
      <c r="M34" s="138">
        <f>+K34+K14</f>
        <v>20</v>
      </c>
      <c r="N34" s="139">
        <f>+L34+L14</f>
        <v>14</v>
      </c>
    </row>
    <row r="35" spans="1:14" hidden="1" x14ac:dyDescent="0.25">
      <c r="A35" s="140">
        <v>3</v>
      </c>
      <c r="B35" s="141" t="s">
        <v>118</v>
      </c>
      <c r="C35" s="138"/>
      <c r="D35" s="138"/>
      <c r="E35" s="138"/>
      <c r="F35" s="138"/>
      <c r="G35" s="138"/>
      <c r="H35" s="138"/>
      <c r="I35" s="138"/>
      <c r="J35" s="138"/>
      <c r="K35" s="138">
        <f t="shared" si="2"/>
        <v>0</v>
      </c>
      <c r="L35" s="139">
        <f t="shared" si="2"/>
        <v>0</v>
      </c>
      <c r="M35" s="138">
        <f t="shared" ref="M35:N47" si="3">+K35+K15</f>
        <v>81</v>
      </c>
      <c r="N35" s="139">
        <f t="shared" si="3"/>
        <v>166</v>
      </c>
    </row>
    <row r="36" spans="1:14" hidden="1" x14ac:dyDescent="0.25">
      <c r="A36" s="140">
        <v>4</v>
      </c>
      <c r="B36" s="141" t="s">
        <v>119</v>
      </c>
      <c r="C36" s="138"/>
      <c r="D36" s="138"/>
      <c r="E36" s="138"/>
      <c r="F36" s="138"/>
      <c r="G36" s="138"/>
      <c r="H36" s="138"/>
      <c r="I36" s="138"/>
      <c r="J36" s="138"/>
      <c r="K36" s="138">
        <f t="shared" si="2"/>
        <v>0</v>
      </c>
      <c r="L36" s="139">
        <f t="shared" si="2"/>
        <v>0</v>
      </c>
      <c r="M36" s="138">
        <f t="shared" si="3"/>
        <v>16</v>
      </c>
      <c r="N36" s="139">
        <f t="shared" si="3"/>
        <v>22</v>
      </c>
    </row>
    <row r="37" spans="1:14" hidden="1" x14ac:dyDescent="0.25">
      <c r="A37" s="140">
        <v>5</v>
      </c>
      <c r="B37" s="141" t="s">
        <v>120</v>
      </c>
      <c r="C37" s="138"/>
      <c r="D37" s="138"/>
      <c r="E37" s="138"/>
      <c r="F37" s="138"/>
      <c r="G37" s="138"/>
      <c r="H37" s="138"/>
      <c r="I37" s="138"/>
      <c r="J37" s="138"/>
      <c r="K37" s="138">
        <f t="shared" si="2"/>
        <v>0</v>
      </c>
      <c r="L37" s="139">
        <f t="shared" si="2"/>
        <v>0</v>
      </c>
      <c r="M37" s="138">
        <f t="shared" si="3"/>
        <v>506</v>
      </c>
      <c r="N37" s="139">
        <f t="shared" si="3"/>
        <v>735</v>
      </c>
    </row>
    <row r="38" spans="1:14" hidden="1" x14ac:dyDescent="0.25">
      <c r="A38" s="140">
        <v>6</v>
      </c>
      <c r="B38" s="141" t="s">
        <v>121</v>
      </c>
      <c r="C38" s="138"/>
      <c r="D38" s="138"/>
      <c r="E38" s="138"/>
      <c r="F38" s="138"/>
      <c r="G38" s="138"/>
      <c r="H38" s="138"/>
      <c r="I38" s="138"/>
      <c r="J38" s="138"/>
      <c r="K38" s="138">
        <f t="shared" si="2"/>
        <v>0</v>
      </c>
      <c r="L38" s="139">
        <f t="shared" si="2"/>
        <v>0</v>
      </c>
      <c r="M38" s="138">
        <f t="shared" si="3"/>
        <v>268</v>
      </c>
      <c r="N38" s="139">
        <f t="shared" si="3"/>
        <v>324</v>
      </c>
    </row>
    <row r="39" spans="1:14" hidden="1" x14ac:dyDescent="0.25">
      <c r="A39" s="140">
        <v>7</v>
      </c>
      <c r="B39" s="141" t="s">
        <v>122</v>
      </c>
      <c r="C39" s="138"/>
      <c r="D39" s="138"/>
      <c r="E39" s="138"/>
      <c r="F39" s="138"/>
      <c r="G39" s="138"/>
      <c r="H39" s="138"/>
      <c r="I39" s="138"/>
      <c r="J39" s="138"/>
      <c r="K39" s="138">
        <f t="shared" si="2"/>
        <v>0</v>
      </c>
      <c r="L39" s="139">
        <f t="shared" si="2"/>
        <v>0</v>
      </c>
      <c r="M39" s="138">
        <f t="shared" si="3"/>
        <v>206</v>
      </c>
      <c r="N39" s="139">
        <f t="shared" si="3"/>
        <v>271</v>
      </c>
    </row>
    <row r="40" spans="1:14" hidden="1" x14ac:dyDescent="0.25">
      <c r="A40" s="140">
        <v>8</v>
      </c>
      <c r="B40" s="141" t="s">
        <v>123</v>
      </c>
      <c r="C40" s="138"/>
      <c r="D40" s="138"/>
      <c r="E40" s="138"/>
      <c r="F40" s="138"/>
      <c r="G40" s="138"/>
      <c r="H40" s="138"/>
      <c r="I40" s="138"/>
      <c r="J40" s="138"/>
      <c r="K40" s="138">
        <f t="shared" si="2"/>
        <v>0</v>
      </c>
      <c r="L40" s="139">
        <f t="shared" si="2"/>
        <v>0</v>
      </c>
      <c r="M40" s="138">
        <f t="shared" si="3"/>
        <v>200</v>
      </c>
      <c r="N40" s="139">
        <f t="shared" si="3"/>
        <v>277</v>
      </c>
    </row>
    <row r="41" spans="1:14" hidden="1" x14ac:dyDescent="0.25">
      <c r="A41" s="140">
        <v>9</v>
      </c>
      <c r="B41" s="141" t="s">
        <v>124</v>
      </c>
      <c r="C41" s="138"/>
      <c r="D41" s="138"/>
      <c r="E41" s="138"/>
      <c r="F41" s="138"/>
      <c r="G41" s="138"/>
      <c r="H41" s="138"/>
      <c r="I41" s="138"/>
      <c r="J41" s="138"/>
      <c r="K41" s="138">
        <f t="shared" si="2"/>
        <v>0</v>
      </c>
      <c r="L41" s="139">
        <f t="shared" si="2"/>
        <v>0</v>
      </c>
      <c r="M41" s="138">
        <f t="shared" si="3"/>
        <v>1306</v>
      </c>
      <c r="N41" s="139">
        <f t="shared" si="3"/>
        <v>1959</v>
      </c>
    </row>
    <row r="42" spans="1:14" hidden="1" x14ac:dyDescent="0.25">
      <c r="A42" s="140">
        <v>10</v>
      </c>
      <c r="B42" s="141" t="s">
        <v>125</v>
      </c>
      <c r="C42" s="138"/>
      <c r="D42" s="138"/>
      <c r="E42" s="138"/>
      <c r="F42" s="138"/>
      <c r="G42" s="138"/>
      <c r="H42" s="138"/>
      <c r="I42" s="138"/>
      <c r="J42" s="138"/>
      <c r="K42" s="138">
        <f t="shared" si="2"/>
        <v>0</v>
      </c>
      <c r="L42" s="139">
        <f t="shared" si="2"/>
        <v>0</v>
      </c>
      <c r="M42" s="138">
        <f t="shared" si="3"/>
        <v>667</v>
      </c>
      <c r="N42" s="139">
        <f t="shared" si="3"/>
        <v>879</v>
      </c>
    </row>
    <row r="43" spans="1:14" hidden="1" x14ac:dyDescent="0.25">
      <c r="A43" s="140">
        <v>11</v>
      </c>
      <c r="B43" s="141" t="s">
        <v>126</v>
      </c>
      <c r="C43" s="138"/>
      <c r="D43" s="138"/>
      <c r="E43" s="138"/>
      <c r="F43" s="138"/>
      <c r="G43" s="138"/>
      <c r="H43" s="138"/>
      <c r="I43" s="138"/>
      <c r="J43" s="138"/>
      <c r="K43" s="138">
        <f t="shared" si="2"/>
        <v>0</v>
      </c>
      <c r="L43" s="139">
        <f t="shared" si="2"/>
        <v>0</v>
      </c>
      <c r="M43" s="138">
        <f t="shared" si="3"/>
        <v>64</v>
      </c>
      <c r="N43" s="139">
        <f t="shared" si="3"/>
        <v>114</v>
      </c>
    </row>
    <row r="44" spans="1:14" ht="24" hidden="1" x14ac:dyDescent="0.25">
      <c r="A44" s="140">
        <v>12</v>
      </c>
      <c r="B44" s="141" t="s">
        <v>127</v>
      </c>
      <c r="C44" s="138"/>
      <c r="D44" s="138"/>
      <c r="E44" s="138"/>
      <c r="F44" s="138"/>
      <c r="G44" s="138"/>
      <c r="H44" s="138"/>
      <c r="I44" s="138"/>
      <c r="J44" s="138"/>
      <c r="K44" s="138">
        <f t="shared" si="2"/>
        <v>0</v>
      </c>
      <c r="L44" s="139">
        <f t="shared" si="2"/>
        <v>0</v>
      </c>
      <c r="M44" s="138">
        <f t="shared" si="3"/>
        <v>33</v>
      </c>
      <c r="N44" s="139">
        <f t="shared" si="3"/>
        <v>39</v>
      </c>
    </row>
    <row r="45" spans="1:14" hidden="1" x14ac:dyDescent="0.25">
      <c r="A45" s="140">
        <v>13</v>
      </c>
      <c r="B45" s="142" t="s">
        <v>128</v>
      </c>
      <c r="C45" s="138"/>
      <c r="D45" s="138"/>
      <c r="E45" s="138"/>
      <c r="F45" s="138"/>
      <c r="G45" s="138"/>
      <c r="H45" s="138"/>
      <c r="I45" s="138"/>
      <c r="J45" s="138"/>
      <c r="K45" s="138">
        <f t="shared" si="2"/>
        <v>0</v>
      </c>
      <c r="L45" s="139">
        <f t="shared" si="2"/>
        <v>0</v>
      </c>
      <c r="M45" s="138">
        <f t="shared" si="3"/>
        <v>55</v>
      </c>
      <c r="N45" s="139">
        <f t="shared" si="3"/>
        <v>108</v>
      </c>
    </row>
    <row r="46" spans="1:14" hidden="1" x14ac:dyDescent="0.25">
      <c r="A46" s="140">
        <v>14</v>
      </c>
      <c r="B46" s="142" t="s">
        <v>129</v>
      </c>
      <c r="C46" s="138"/>
      <c r="D46" s="138"/>
      <c r="E46" s="138"/>
      <c r="F46" s="138"/>
      <c r="G46" s="138"/>
      <c r="H46" s="138"/>
      <c r="I46" s="138"/>
      <c r="J46" s="138"/>
      <c r="K46" s="138">
        <f t="shared" si="2"/>
        <v>0</v>
      </c>
      <c r="L46" s="139">
        <f t="shared" si="2"/>
        <v>0</v>
      </c>
      <c r="M46" s="138">
        <f t="shared" si="3"/>
        <v>3</v>
      </c>
      <c r="N46" s="139">
        <f t="shared" si="3"/>
        <v>1</v>
      </c>
    </row>
    <row r="47" spans="1:14" hidden="1" x14ac:dyDescent="0.25">
      <c r="A47" s="140">
        <v>15</v>
      </c>
      <c r="B47" s="142" t="s">
        <v>130</v>
      </c>
      <c r="C47" s="138"/>
      <c r="D47" s="138"/>
      <c r="E47" s="138"/>
      <c r="F47" s="138"/>
      <c r="G47" s="138"/>
      <c r="H47" s="138"/>
      <c r="I47" s="138"/>
      <c r="J47" s="138"/>
      <c r="K47" s="138">
        <f t="shared" si="2"/>
        <v>0</v>
      </c>
      <c r="L47" s="139">
        <f t="shared" si="2"/>
        <v>0</v>
      </c>
      <c r="M47" s="138">
        <f t="shared" si="3"/>
        <v>49</v>
      </c>
      <c r="N47" s="139">
        <f t="shared" si="3"/>
        <v>41</v>
      </c>
    </row>
    <row r="48" spans="1:14" ht="15.75" hidden="1" thickBot="1" x14ac:dyDescent="0.3">
      <c r="A48" s="270" t="s">
        <v>131</v>
      </c>
      <c r="B48" s="271"/>
      <c r="C48" s="143">
        <f t="shared" ref="C48:L48" si="4">SUM(C33:C47)</f>
        <v>0</v>
      </c>
      <c r="D48" s="143">
        <f t="shared" si="4"/>
        <v>0</v>
      </c>
      <c r="E48" s="143">
        <f>SUM(E33:E47)</f>
        <v>0</v>
      </c>
      <c r="F48" s="143">
        <f t="shared" si="4"/>
        <v>0</v>
      </c>
      <c r="G48" s="143">
        <f>SUM(G33:G47)</f>
        <v>0</v>
      </c>
      <c r="H48" s="143">
        <f t="shared" si="4"/>
        <v>0</v>
      </c>
      <c r="I48" s="143">
        <f>SUM(I33:I47)</f>
        <v>0</v>
      </c>
      <c r="J48" s="143">
        <f t="shared" si="4"/>
        <v>0</v>
      </c>
      <c r="K48" s="143">
        <f t="shared" si="4"/>
        <v>0</v>
      </c>
      <c r="L48" s="144">
        <f t="shared" si="4"/>
        <v>0</v>
      </c>
      <c r="M48" s="143">
        <f>SUM(M33:M47)</f>
        <v>3494</v>
      </c>
      <c r="N48" s="144">
        <f>SUM(N33:N47)</f>
        <v>4967</v>
      </c>
    </row>
    <row r="49" spans="1:14" hidden="1" x14ac:dyDescent="0.25">
      <c r="A49" s="147"/>
      <c r="B49" s="147"/>
      <c r="C49" s="108"/>
      <c r="D49" s="104"/>
      <c r="E49" s="104"/>
      <c r="F49" s="104"/>
      <c r="G49" s="104"/>
      <c r="H49" s="104"/>
      <c r="I49" s="104"/>
      <c r="J49" s="104"/>
      <c r="K49" s="104"/>
      <c r="L49" s="104"/>
    </row>
    <row r="50" spans="1:14" ht="15.75" hidden="1" customHeight="1" thickBot="1" x14ac:dyDescent="0.3">
      <c r="A50" s="14"/>
      <c r="B50" s="267" t="s">
        <v>133</v>
      </c>
      <c r="C50" s="267"/>
      <c r="D50" s="267"/>
      <c r="E50" s="267"/>
      <c r="F50" s="267"/>
      <c r="G50" s="267"/>
      <c r="H50" s="267"/>
      <c r="I50" s="267"/>
      <c r="J50" s="267"/>
      <c r="K50" s="267"/>
      <c r="L50" s="267"/>
    </row>
    <row r="51" spans="1:14" hidden="1" x14ac:dyDescent="0.25">
      <c r="A51" s="272" t="s">
        <v>5</v>
      </c>
      <c r="B51" s="274" t="s">
        <v>114</v>
      </c>
      <c r="C51" s="276" t="s">
        <v>74</v>
      </c>
      <c r="D51" s="276"/>
      <c r="E51" s="268" t="s">
        <v>107</v>
      </c>
      <c r="F51" s="268"/>
      <c r="G51" s="268" t="s">
        <v>108</v>
      </c>
      <c r="H51" s="268"/>
      <c r="I51" s="268" t="s">
        <v>109</v>
      </c>
      <c r="J51" s="268"/>
      <c r="K51" s="268" t="s">
        <v>100</v>
      </c>
      <c r="L51" s="269"/>
      <c r="M51" s="268" t="s">
        <v>181</v>
      </c>
      <c r="N51" s="269"/>
    </row>
    <row r="52" spans="1:14" ht="15.75" hidden="1" thickBot="1" x14ac:dyDescent="0.3">
      <c r="A52" s="273"/>
      <c r="B52" s="275"/>
      <c r="C52" s="134" t="s">
        <v>115</v>
      </c>
      <c r="D52" s="134" t="s">
        <v>102</v>
      </c>
      <c r="E52" s="134" t="s">
        <v>115</v>
      </c>
      <c r="F52" s="134" t="s">
        <v>102</v>
      </c>
      <c r="G52" s="134" t="s">
        <v>115</v>
      </c>
      <c r="H52" s="134" t="s">
        <v>102</v>
      </c>
      <c r="I52" s="134" t="s">
        <v>115</v>
      </c>
      <c r="J52" s="134" t="s">
        <v>102</v>
      </c>
      <c r="K52" s="134" t="s">
        <v>115</v>
      </c>
      <c r="L52" s="135" t="s">
        <v>102</v>
      </c>
      <c r="M52" s="134" t="s">
        <v>115</v>
      </c>
      <c r="N52" s="135" t="s">
        <v>102</v>
      </c>
    </row>
    <row r="53" spans="1:14" hidden="1" x14ac:dyDescent="0.25">
      <c r="A53" s="136">
        <v>1</v>
      </c>
      <c r="B53" s="137" t="s">
        <v>116</v>
      </c>
      <c r="C53" s="138"/>
      <c r="D53" s="138"/>
      <c r="E53" s="138"/>
      <c r="F53" s="138"/>
      <c r="G53" s="138"/>
      <c r="H53" s="138"/>
      <c r="I53" s="138"/>
      <c r="J53" s="138"/>
      <c r="K53" s="138">
        <f>+C53+E53+G53+I53</f>
        <v>0</v>
      </c>
      <c r="L53" s="139">
        <f>+D53+F53+H53+J53</f>
        <v>0</v>
      </c>
      <c r="M53" s="138">
        <f>+K53+M33</f>
        <v>20</v>
      </c>
      <c r="N53" s="139">
        <f>+L53+N33</f>
        <v>17</v>
      </c>
    </row>
    <row r="54" spans="1:14" hidden="1" x14ac:dyDescent="0.25">
      <c r="A54" s="140">
        <v>2</v>
      </c>
      <c r="B54" s="141" t="s">
        <v>117</v>
      </c>
      <c r="C54" s="138"/>
      <c r="D54" s="138"/>
      <c r="E54" s="138"/>
      <c r="F54" s="138"/>
      <c r="G54" s="138"/>
      <c r="H54" s="138"/>
      <c r="I54" s="138"/>
      <c r="J54" s="138"/>
      <c r="K54" s="138">
        <f t="shared" ref="K54:L67" si="5">+C54+E54+G54+I54</f>
        <v>0</v>
      </c>
      <c r="L54" s="139">
        <f t="shared" si="5"/>
        <v>0</v>
      </c>
      <c r="M54" s="138">
        <f t="shared" ref="M54:N67" si="6">+K54+M34</f>
        <v>20</v>
      </c>
      <c r="N54" s="139">
        <f t="shared" si="6"/>
        <v>14</v>
      </c>
    </row>
    <row r="55" spans="1:14" hidden="1" x14ac:dyDescent="0.25">
      <c r="A55" s="140">
        <v>3</v>
      </c>
      <c r="B55" s="141" t="s">
        <v>118</v>
      </c>
      <c r="C55" s="138"/>
      <c r="D55" s="138"/>
      <c r="E55" s="138"/>
      <c r="F55" s="138"/>
      <c r="G55" s="138"/>
      <c r="H55" s="138"/>
      <c r="I55" s="138"/>
      <c r="J55" s="138"/>
      <c r="K55" s="138">
        <f t="shared" si="5"/>
        <v>0</v>
      </c>
      <c r="L55" s="139">
        <f t="shared" si="5"/>
        <v>0</v>
      </c>
      <c r="M55" s="138">
        <f t="shared" si="6"/>
        <v>81</v>
      </c>
      <c r="N55" s="139">
        <f t="shared" si="6"/>
        <v>166</v>
      </c>
    </row>
    <row r="56" spans="1:14" hidden="1" x14ac:dyDescent="0.25">
      <c r="A56" s="140">
        <v>4</v>
      </c>
      <c r="B56" s="141" t="s">
        <v>119</v>
      </c>
      <c r="C56" s="138"/>
      <c r="D56" s="138"/>
      <c r="E56" s="138"/>
      <c r="F56" s="138"/>
      <c r="G56" s="138"/>
      <c r="H56" s="138"/>
      <c r="I56" s="138"/>
      <c r="J56" s="138"/>
      <c r="K56" s="138">
        <f t="shared" si="5"/>
        <v>0</v>
      </c>
      <c r="L56" s="139">
        <f t="shared" si="5"/>
        <v>0</v>
      </c>
      <c r="M56" s="138">
        <f t="shared" si="6"/>
        <v>16</v>
      </c>
      <c r="N56" s="139">
        <f t="shared" si="6"/>
        <v>22</v>
      </c>
    </row>
    <row r="57" spans="1:14" hidden="1" x14ac:dyDescent="0.25">
      <c r="A57" s="140">
        <v>5</v>
      </c>
      <c r="B57" s="141" t="s">
        <v>120</v>
      </c>
      <c r="C57" s="138"/>
      <c r="D57" s="138"/>
      <c r="E57" s="138"/>
      <c r="F57" s="138"/>
      <c r="G57" s="138"/>
      <c r="H57" s="138"/>
      <c r="I57" s="138"/>
      <c r="J57" s="138"/>
      <c r="K57" s="138">
        <f t="shared" si="5"/>
        <v>0</v>
      </c>
      <c r="L57" s="139">
        <f t="shared" si="5"/>
        <v>0</v>
      </c>
      <c r="M57" s="138">
        <f t="shared" si="6"/>
        <v>506</v>
      </c>
      <c r="N57" s="139">
        <f t="shared" si="6"/>
        <v>735</v>
      </c>
    </row>
    <row r="58" spans="1:14" hidden="1" x14ac:dyDescent="0.25">
      <c r="A58" s="140">
        <v>6</v>
      </c>
      <c r="B58" s="141" t="s">
        <v>121</v>
      </c>
      <c r="C58" s="138"/>
      <c r="D58" s="138"/>
      <c r="E58" s="138"/>
      <c r="F58" s="138"/>
      <c r="G58" s="138"/>
      <c r="H58" s="138"/>
      <c r="I58" s="138"/>
      <c r="J58" s="138"/>
      <c r="K58" s="138">
        <f t="shared" si="5"/>
        <v>0</v>
      </c>
      <c r="L58" s="139">
        <f t="shared" si="5"/>
        <v>0</v>
      </c>
      <c r="M58" s="138">
        <f t="shared" si="6"/>
        <v>268</v>
      </c>
      <c r="N58" s="139">
        <f t="shared" si="6"/>
        <v>324</v>
      </c>
    </row>
    <row r="59" spans="1:14" hidden="1" x14ac:dyDescent="0.25">
      <c r="A59" s="140">
        <v>7</v>
      </c>
      <c r="B59" s="141" t="s">
        <v>122</v>
      </c>
      <c r="C59" s="138"/>
      <c r="D59" s="138"/>
      <c r="E59" s="138"/>
      <c r="F59" s="138"/>
      <c r="G59" s="138"/>
      <c r="H59" s="138"/>
      <c r="I59" s="138"/>
      <c r="J59" s="138"/>
      <c r="K59" s="138">
        <f t="shared" si="5"/>
        <v>0</v>
      </c>
      <c r="L59" s="139">
        <f t="shared" si="5"/>
        <v>0</v>
      </c>
      <c r="M59" s="138">
        <f t="shared" si="6"/>
        <v>206</v>
      </c>
      <c r="N59" s="139">
        <f t="shared" si="6"/>
        <v>271</v>
      </c>
    </row>
    <row r="60" spans="1:14" hidden="1" x14ac:dyDescent="0.25">
      <c r="A60" s="140">
        <v>8</v>
      </c>
      <c r="B60" s="141" t="s">
        <v>123</v>
      </c>
      <c r="C60" s="138"/>
      <c r="D60" s="138"/>
      <c r="E60" s="138"/>
      <c r="F60" s="138"/>
      <c r="G60" s="138"/>
      <c r="H60" s="138"/>
      <c r="I60" s="138"/>
      <c r="J60" s="138"/>
      <c r="K60" s="138">
        <f t="shared" si="5"/>
        <v>0</v>
      </c>
      <c r="L60" s="139">
        <f t="shared" si="5"/>
        <v>0</v>
      </c>
      <c r="M60" s="138">
        <f t="shared" si="6"/>
        <v>200</v>
      </c>
      <c r="N60" s="139">
        <f t="shared" si="6"/>
        <v>277</v>
      </c>
    </row>
    <row r="61" spans="1:14" hidden="1" x14ac:dyDescent="0.25">
      <c r="A61" s="140">
        <v>9</v>
      </c>
      <c r="B61" s="141" t="s">
        <v>124</v>
      </c>
      <c r="C61" s="138"/>
      <c r="D61" s="138"/>
      <c r="E61" s="138"/>
      <c r="F61" s="138"/>
      <c r="G61" s="138"/>
      <c r="H61" s="138"/>
      <c r="I61" s="138"/>
      <c r="J61" s="138"/>
      <c r="K61" s="138">
        <f t="shared" si="5"/>
        <v>0</v>
      </c>
      <c r="L61" s="139">
        <f t="shared" si="5"/>
        <v>0</v>
      </c>
      <c r="M61" s="138">
        <f t="shared" si="6"/>
        <v>1306</v>
      </c>
      <c r="N61" s="139">
        <f t="shared" si="6"/>
        <v>1959</v>
      </c>
    </row>
    <row r="62" spans="1:14" hidden="1" x14ac:dyDescent="0.25">
      <c r="A62" s="140">
        <v>10</v>
      </c>
      <c r="B62" s="141" t="s">
        <v>125</v>
      </c>
      <c r="C62" s="138"/>
      <c r="D62" s="138"/>
      <c r="E62" s="138"/>
      <c r="F62" s="138"/>
      <c r="G62" s="138"/>
      <c r="H62" s="138"/>
      <c r="I62" s="138"/>
      <c r="J62" s="138"/>
      <c r="K62" s="138">
        <f t="shared" si="5"/>
        <v>0</v>
      </c>
      <c r="L62" s="139">
        <f t="shared" si="5"/>
        <v>0</v>
      </c>
      <c r="M62" s="138">
        <f t="shared" si="6"/>
        <v>667</v>
      </c>
      <c r="N62" s="139">
        <f t="shared" si="6"/>
        <v>879</v>
      </c>
    </row>
    <row r="63" spans="1:14" hidden="1" x14ac:dyDescent="0.25">
      <c r="A63" s="140">
        <v>11</v>
      </c>
      <c r="B63" s="141" t="s">
        <v>126</v>
      </c>
      <c r="C63" s="138"/>
      <c r="D63" s="138"/>
      <c r="E63" s="138"/>
      <c r="F63" s="138"/>
      <c r="G63" s="138"/>
      <c r="H63" s="138"/>
      <c r="I63" s="138"/>
      <c r="J63" s="138"/>
      <c r="K63" s="138">
        <f t="shared" si="5"/>
        <v>0</v>
      </c>
      <c r="L63" s="139">
        <f t="shared" si="5"/>
        <v>0</v>
      </c>
      <c r="M63" s="138">
        <f t="shared" si="6"/>
        <v>64</v>
      </c>
      <c r="N63" s="139">
        <f t="shared" si="6"/>
        <v>114</v>
      </c>
    </row>
    <row r="64" spans="1:14" ht="24" hidden="1" x14ac:dyDescent="0.25">
      <c r="A64" s="140">
        <v>12</v>
      </c>
      <c r="B64" s="141" t="s">
        <v>127</v>
      </c>
      <c r="C64" s="138"/>
      <c r="D64" s="138"/>
      <c r="E64" s="138"/>
      <c r="F64" s="138"/>
      <c r="G64" s="138"/>
      <c r="H64" s="138"/>
      <c r="I64" s="138"/>
      <c r="J64" s="138"/>
      <c r="K64" s="138">
        <f t="shared" si="5"/>
        <v>0</v>
      </c>
      <c r="L64" s="139">
        <f t="shared" si="5"/>
        <v>0</v>
      </c>
      <c r="M64" s="138">
        <f t="shared" si="6"/>
        <v>33</v>
      </c>
      <c r="N64" s="139">
        <f t="shared" si="6"/>
        <v>39</v>
      </c>
    </row>
    <row r="65" spans="1:14" hidden="1" x14ac:dyDescent="0.25">
      <c r="A65" s="140">
        <v>13</v>
      </c>
      <c r="B65" s="142" t="s">
        <v>128</v>
      </c>
      <c r="C65" s="138"/>
      <c r="D65" s="138"/>
      <c r="E65" s="138"/>
      <c r="F65" s="138"/>
      <c r="G65" s="138"/>
      <c r="H65" s="138"/>
      <c r="I65" s="138"/>
      <c r="J65" s="138"/>
      <c r="K65" s="138">
        <f t="shared" si="5"/>
        <v>0</v>
      </c>
      <c r="L65" s="139">
        <f t="shared" si="5"/>
        <v>0</v>
      </c>
      <c r="M65" s="138">
        <f t="shared" si="6"/>
        <v>55</v>
      </c>
      <c r="N65" s="139">
        <f t="shared" si="6"/>
        <v>108</v>
      </c>
    </row>
    <row r="66" spans="1:14" hidden="1" x14ac:dyDescent="0.25">
      <c r="A66" s="140">
        <v>14</v>
      </c>
      <c r="B66" s="142" t="s">
        <v>129</v>
      </c>
      <c r="C66" s="138"/>
      <c r="D66" s="138"/>
      <c r="E66" s="138"/>
      <c r="F66" s="138"/>
      <c r="G66" s="138"/>
      <c r="H66" s="138"/>
      <c r="I66" s="138"/>
      <c r="J66" s="138"/>
      <c r="K66" s="138">
        <f t="shared" si="5"/>
        <v>0</v>
      </c>
      <c r="L66" s="139">
        <f t="shared" si="5"/>
        <v>0</v>
      </c>
      <c r="M66" s="138">
        <f t="shared" si="6"/>
        <v>3</v>
      </c>
      <c r="N66" s="139">
        <f t="shared" si="6"/>
        <v>1</v>
      </c>
    </row>
    <row r="67" spans="1:14" hidden="1" x14ac:dyDescent="0.25">
      <c r="A67" s="140">
        <v>15</v>
      </c>
      <c r="B67" s="142" t="s">
        <v>130</v>
      </c>
      <c r="C67" s="138"/>
      <c r="D67" s="138"/>
      <c r="E67" s="138"/>
      <c r="F67" s="138"/>
      <c r="G67" s="138"/>
      <c r="H67" s="138"/>
      <c r="I67" s="138"/>
      <c r="J67" s="138"/>
      <c r="K67" s="138">
        <f t="shared" si="5"/>
        <v>0</v>
      </c>
      <c r="L67" s="139">
        <f t="shared" si="5"/>
        <v>0</v>
      </c>
      <c r="M67" s="138">
        <f t="shared" si="6"/>
        <v>49</v>
      </c>
      <c r="N67" s="139">
        <f t="shared" si="6"/>
        <v>41</v>
      </c>
    </row>
    <row r="68" spans="1:14" ht="15.75" hidden="1" thickBot="1" x14ac:dyDescent="0.3">
      <c r="A68" s="270" t="s">
        <v>131</v>
      </c>
      <c r="B68" s="271"/>
      <c r="C68" s="143">
        <f t="shared" ref="C68:N68" si="7">SUM(C53:C67)</f>
        <v>0</v>
      </c>
      <c r="D68" s="143">
        <f t="shared" si="7"/>
        <v>0</v>
      </c>
      <c r="E68" s="143">
        <f>SUM(E53:E67)</f>
        <v>0</v>
      </c>
      <c r="F68" s="143">
        <f t="shared" si="7"/>
        <v>0</v>
      </c>
      <c r="G68" s="143">
        <f>SUM(G53:G67)</f>
        <v>0</v>
      </c>
      <c r="H68" s="143">
        <f t="shared" si="7"/>
        <v>0</v>
      </c>
      <c r="I68" s="143">
        <f t="shared" si="7"/>
        <v>0</v>
      </c>
      <c r="J68" s="143">
        <f t="shared" si="7"/>
        <v>0</v>
      </c>
      <c r="K68" s="143">
        <f t="shared" si="7"/>
        <v>0</v>
      </c>
      <c r="L68" s="144">
        <f t="shared" si="7"/>
        <v>0</v>
      </c>
      <c r="M68" s="143">
        <f t="shared" si="7"/>
        <v>3494</v>
      </c>
      <c r="N68" s="144">
        <f t="shared" si="7"/>
        <v>4967</v>
      </c>
    </row>
    <row r="69" spans="1:14" hidden="1" x14ac:dyDescent="0.25">
      <c r="A69" s="147"/>
      <c r="B69" s="147"/>
      <c r="C69" s="148"/>
      <c r="D69" s="148"/>
      <c r="E69" s="148"/>
      <c r="F69" s="148"/>
      <c r="G69" s="148"/>
      <c r="H69" s="148"/>
      <c r="I69" s="148"/>
      <c r="J69" s="148"/>
      <c r="K69" s="148"/>
      <c r="L69" s="148"/>
    </row>
    <row r="70" spans="1:14" hidden="1" x14ac:dyDescent="0.25">
      <c r="A70" s="147"/>
      <c r="B70" s="147"/>
      <c r="C70" s="108"/>
      <c r="D70" s="104"/>
      <c r="E70" s="104"/>
      <c r="F70" s="104"/>
      <c r="G70" s="104"/>
      <c r="H70" s="104"/>
      <c r="I70" s="104"/>
      <c r="J70" s="104"/>
      <c r="K70" s="104"/>
      <c r="L70" s="104"/>
    </row>
    <row r="71" spans="1:14" ht="15.75" thickBot="1" x14ac:dyDescent="0.3">
      <c r="A71" s="147"/>
      <c r="B71" s="147" t="s">
        <v>169</v>
      </c>
      <c r="C71" s="108"/>
      <c r="D71" s="104"/>
      <c r="E71" s="104"/>
      <c r="F71" s="104"/>
      <c r="G71" s="104"/>
      <c r="H71" s="104"/>
      <c r="I71" s="104"/>
      <c r="J71" s="104"/>
      <c r="K71" s="104"/>
      <c r="L71" s="104"/>
    </row>
    <row r="72" spans="1:14" x14ac:dyDescent="0.25">
      <c r="A72" s="251" t="s">
        <v>5</v>
      </c>
      <c r="B72" s="274" t="s">
        <v>114</v>
      </c>
      <c r="C72" s="268" t="s">
        <v>100</v>
      </c>
      <c r="D72" s="269"/>
      <c r="E72" s="104"/>
      <c r="F72" s="104"/>
      <c r="G72" s="104"/>
      <c r="H72" s="104"/>
      <c r="I72" s="104"/>
      <c r="J72" s="104"/>
      <c r="K72" s="104"/>
      <c r="L72" s="104"/>
    </row>
    <row r="73" spans="1:14" ht="15.75" thickBot="1" x14ac:dyDescent="0.3">
      <c r="A73" s="251"/>
      <c r="B73" s="275"/>
      <c r="C73" s="134" t="s">
        <v>115</v>
      </c>
      <c r="D73" s="135" t="s">
        <v>102</v>
      </c>
      <c r="E73" s="104"/>
      <c r="F73" s="104"/>
      <c r="G73" s="104"/>
      <c r="H73" s="104"/>
      <c r="I73" s="104"/>
      <c r="J73" s="104"/>
      <c r="K73" s="104"/>
      <c r="L73" s="104"/>
    </row>
    <row r="74" spans="1:14" x14ac:dyDescent="0.25">
      <c r="A74" s="136">
        <v>1</v>
      </c>
      <c r="B74" s="137" t="s">
        <v>116</v>
      </c>
      <c r="C74" s="138">
        <f t="shared" ref="C74:D88" si="8">+K13+K33+K53</f>
        <v>20</v>
      </c>
      <c r="D74" s="139">
        <f t="shared" si="8"/>
        <v>17</v>
      </c>
      <c r="E74" s="204"/>
      <c r="F74" s="104"/>
      <c r="G74" s="104"/>
      <c r="H74" s="104"/>
      <c r="I74" s="104"/>
      <c r="J74" s="104"/>
      <c r="K74" s="104"/>
      <c r="L74" s="104"/>
    </row>
    <row r="75" spans="1:14" x14ac:dyDescent="0.25">
      <c r="A75" s="140">
        <v>2</v>
      </c>
      <c r="B75" s="141" t="s">
        <v>117</v>
      </c>
      <c r="C75" s="138">
        <f t="shared" si="8"/>
        <v>20</v>
      </c>
      <c r="D75" s="139">
        <f t="shared" si="8"/>
        <v>14</v>
      </c>
      <c r="E75" s="204"/>
      <c r="F75" s="104"/>
      <c r="G75" s="104"/>
      <c r="H75" s="104"/>
      <c r="I75" s="104"/>
      <c r="J75" s="104"/>
      <c r="K75" s="104"/>
      <c r="L75" s="104"/>
    </row>
    <row r="76" spans="1:14" x14ac:dyDescent="0.25">
      <c r="A76" s="140">
        <v>3</v>
      </c>
      <c r="B76" s="141" t="s">
        <v>118</v>
      </c>
      <c r="C76" s="138">
        <f t="shared" si="8"/>
        <v>81</v>
      </c>
      <c r="D76" s="139">
        <f t="shared" si="8"/>
        <v>166</v>
      </c>
      <c r="E76" s="204"/>
      <c r="F76" s="104"/>
      <c r="G76" s="104"/>
      <c r="H76" s="104"/>
      <c r="I76" s="104"/>
      <c r="J76" s="104"/>
      <c r="K76" s="104"/>
      <c r="L76" s="104"/>
    </row>
    <row r="77" spans="1:14" x14ac:dyDescent="0.25">
      <c r="A77" s="140">
        <v>4</v>
      </c>
      <c r="B77" s="141" t="s">
        <v>119</v>
      </c>
      <c r="C77" s="138">
        <f t="shared" si="8"/>
        <v>16</v>
      </c>
      <c r="D77" s="139">
        <f t="shared" si="8"/>
        <v>22</v>
      </c>
      <c r="E77" s="204"/>
      <c r="F77" s="104"/>
      <c r="G77" s="104"/>
      <c r="H77" s="104"/>
      <c r="I77" s="104"/>
      <c r="J77" s="104"/>
      <c r="K77" s="104"/>
      <c r="L77" s="104"/>
    </row>
    <row r="78" spans="1:14" x14ac:dyDescent="0.25">
      <c r="A78" s="140">
        <v>5</v>
      </c>
      <c r="B78" s="141" t="s">
        <v>120</v>
      </c>
      <c r="C78" s="138">
        <f t="shared" si="8"/>
        <v>506</v>
      </c>
      <c r="D78" s="139">
        <f t="shared" si="8"/>
        <v>735</v>
      </c>
      <c r="E78" s="204"/>
      <c r="F78" s="104"/>
      <c r="G78" s="104"/>
      <c r="H78" s="104"/>
      <c r="I78" s="104"/>
      <c r="J78" s="104"/>
      <c r="K78" s="104"/>
      <c r="L78" s="104"/>
    </row>
    <row r="79" spans="1:14" x14ac:dyDescent="0.25">
      <c r="A79" s="140">
        <v>6</v>
      </c>
      <c r="B79" s="141" t="s">
        <v>121</v>
      </c>
      <c r="C79" s="138">
        <f t="shared" si="8"/>
        <v>268</v>
      </c>
      <c r="D79" s="139">
        <f t="shared" si="8"/>
        <v>324</v>
      </c>
      <c r="E79" s="204"/>
      <c r="F79" s="104"/>
      <c r="G79" s="104"/>
      <c r="H79" s="104"/>
      <c r="I79" s="104"/>
      <c r="J79" s="104"/>
      <c r="K79" s="104"/>
      <c r="L79" s="104"/>
    </row>
    <row r="80" spans="1:14" x14ac:dyDescent="0.25">
      <c r="A80" s="140">
        <v>7</v>
      </c>
      <c r="B80" s="141" t="s">
        <v>122</v>
      </c>
      <c r="C80" s="138">
        <f t="shared" si="8"/>
        <v>206</v>
      </c>
      <c r="D80" s="139">
        <f t="shared" si="8"/>
        <v>271</v>
      </c>
      <c r="E80" s="204"/>
      <c r="F80" s="104"/>
      <c r="G80" s="104"/>
      <c r="H80" s="104"/>
      <c r="I80" s="104"/>
      <c r="J80" s="104"/>
      <c r="K80" s="104"/>
      <c r="L80" s="104"/>
    </row>
    <row r="81" spans="1:12" x14ac:dyDescent="0.25">
      <c r="A81" s="140">
        <v>8</v>
      </c>
      <c r="B81" s="141" t="s">
        <v>123</v>
      </c>
      <c r="C81" s="138">
        <f t="shared" si="8"/>
        <v>200</v>
      </c>
      <c r="D81" s="139">
        <f t="shared" si="8"/>
        <v>277</v>
      </c>
      <c r="E81" s="204"/>
      <c r="F81" s="104"/>
      <c r="G81" s="104"/>
      <c r="H81" s="104"/>
      <c r="I81" s="104"/>
      <c r="J81" s="104"/>
      <c r="K81" s="104"/>
      <c r="L81" s="104"/>
    </row>
    <row r="82" spans="1:12" x14ac:dyDescent="0.25">
      <c r="A82" s="140">
        <v>9</v>
      </c>
      <c r="B82" s="141" t="s">
        <v>124</v>
      </c>
      <c r="C82" s="138">
        <f t="shared" si="8"/>
        <v>1306</v>
      </c>
      <c r="D82" s="139">
        <f t="shared" si="8"/>
        <v>1959</v>
      </c>
      <c r="E82" s="204"/>
      <c r="F82" s="104"/>
      <c r="G82" s="104"/>
      <c r="H82" s="104"/>
      <c r="I82" s="104"/>
      <c r="J82" s="104"/>
      <c r="K82" s="104"/>
      <c r="L82" s="104"/>
    </row>
    <row r="83" spans="1:12" x14ac:dyDescent="0.25">
      <c r="A83" s="140">
        <v>10</v>
      </c>
      <c r="B83" s="141" t="s">
        <v>125</v>
      </c>
      <c r="C83" s="138">
        <f t="shared" si="8"/>
        <v>667</v>
      </c>
      <c r="D83" s="139">
        <f t="shared" si="8"/>
        <v>879</v>
      </c>
      <c r="E83" s="204"/>
      <c r="F83" s="104"/>
      <c r="G83" s="104"/>
      <c r="H83" s="104"/>
      <c r="I83" s="104"/>
      <c r="J83" s="104"/>
      <c r="K83" s="104"/>
      <c r="L83" s="104"/>
    </row>
    <row r="84" spans="1:12" x14ac:dyDescent="0.25">
      <c r="A84" s="140">
        <v>11</v>
      </c>
      <c r="B84" s="141" t="s">
        <v>126</v>
      </c>
      <c r="C84" s="138">
        <f t="shared" si="8"/>
        <v>64</v>
      </c>
      <c r="D84" s="139">
        <f t="shared" si="8"/>
        <v>114</v>
      </c>
      <c r="E84" s="204"/>
      <c r="F84" s="104"/>
      <c r="G84" s="104"/>
      <c r="H84" s="104"/>
      <c r="I84" s="104"/>
      <c r="J84" s="104"/>
      <c r="K84" s="104"/>
      <c r="L84" s="104"/>
    </row>
    <row r="85" spans="1:12" ht="24" x14ac:dyDescent="0.25">
      <c r="A85" s="140">
        <v>12</v>
      </c>
      <c r="B85" s="141" t="s">
        <v>127</v>
      </c>
      <c r="C85" s="138">
        <f t="shared" si="8"/>
        <v>33</v>
      </c>
      <c r="D85" s="139">
        <f t="shared" si="8"/>
        <v>39</v>
      </c>
      <c r="E85" s="204"/>
      <c r="F85" s="104"/>
      <c r="G85" s="104"/>
      <c r="H85" s="104"/>
      <c r="I85" s="104"/>
      <c r="J85" s="104"/>
      <c r="K85" s="104"/>
      <c r="L85" s="104"/>
    </row>
    <row r="86" spans="1:12" x14ac:dyDescent="0.25">
      <c r="A86" s="140">
        <v>13</v>
      </c>
      <c r="B86" s="142" t="s">
        <v>128</v>
      </c>
      <c r="C86" s="138">
        <f t="shared" si="8"/>
        <v>55</v>
      </c>
      <c r="D86" s="139">
        <f t="shared" si="8"/>
        <v>108</v>
      </c>
      <c r="E86" s="204"/>
      <c r="F86" s="104"/>
      <c r="G86" s="104"/>
      <c r="H86" s="104"/>
      <c r="I86" s="104"/>
      <c r="J86" s="104"/>
      <c r="K86" s="104"/>
      <c r="L86" s="104"/>
    </row>
    <row r="87" spans="1:12" x14ac:dyDescent="0.25">
      <c r="A87" s="140">
        <v>14</v>
      </c>
      <c r="B87" s="142" t="s">
        <v>129</v>
      </c>
      <c r="C87" s="138">
        <f t="shared" si="8"/>
        <v>3</v>
      </c>
      <c r="D87" s="139">
        <f t="shared" si="8"/>
        <v>1</v>
      </c>
      <c r="E87" s="204"/>
      <c r="F87" s="104"/>
      <c r="G87" s="104"/>
      <c r="H87" s="104"/>
      <c r="I87" s="104"/>
      <c r="J87" s="104"/>
      <c r="K87" s="104"/>
      <c r="L87" s="104"/>
    </row>
    <row r="88" spans="1:12" ht="15.75" thickBot="1" x14ac:dyDescent="0.3">
      <c r="A88" s="140">
        <v>15</v>
      </c>
      <c r="B88" s="142" t="s">
        <v>130</v>
      </c>
      <c r="C88" s="138">
        <f t="shared" si="8"/>
        <v>49</v>
      </c>
      <c r="D88" s="139">
        <f t="shared" si="8"/>
        <v>41</v>
      </c>
      <c r="E88" s="204"/>
      <c r="F88" s="104"/>
      <c r="G88" s="104"/>
      <c r="H88" s="104"/>
      <c r="I88" s="104"/>
      <c r="J88" s="104"/>
      <c r="K88" s="104"/>
      <c r="L88" s="104"/>
    </row>
    <row r="89" spans="1:12" ht="15.75" thickBot="1" x14ac:dyDescent="0.3">
      <c r="A89" s="270" t="s">
        <v>131</v>
      </c>
      <c r="B89" s="271"/>
      <c r="C89" s="149">
        <f>SUM(C74:C88)</f>
        <v>3494</v>
      </c>
      <c r="D89" s="150">
        <f>SUM(D74:D88)</f>
        <v>4967</v>
      </c>
      <c r="E89" s="104"/>
      <c r="F89" s="104"/>
      <c r="G89" s="104"/>
      <c r="H89" s="104"/>
      <c r="I89" s="104"/>
      <c r="J89" s="104"/>
      <c r="K89" s="104"/>
      <c r="L89" s="104"/>
    </row>
    <row r="90" spans="1:12" x14ac:dyDescent="0.25">
      <c r="A90" s="147"/>
      <c r="B90" s="147"/>
      <c r="C90" s="108"/>
      <c r="D90" s="104"/>
      <c r="E90" s="104"/>
      <c r="F90" s="104"/>
      <c r="G90" s="104"/>
      <c r="H90" s="104"/>
      <c r="I90" s="104"/>
      <c r="J90" s="104"/>
      <c r="K90" s="104"/>
      <c r="L90" s="104"/>
    </row>
    <row r="91" spans="1:12" x14ac:dyDescent="0.25">
      <c r="A91" s="147"/>
      <c r="B91" s="147"/>
      <c r="C91" s="108"/>
      <c r="D91" s="104"/>
      <c r="E91" s="104"/>
      <c r="F91" s="104"/>
      <c r="G91" s="104"/>
      <c r="H91" s="104"/>
      <c r="I91" s="104"/>
      <c r="J91" s="104"/>
      <c r="K91" s="104"/>
      <c r="L91" s="104"/>
    </row>
    <row r="92" spans="1:12" x14ac:dyDescent="0.25">
      <c r="A92" s="147"/>
      <c r="B92" s="147"/>
      <c r="C92" s="108"/>
      <c r="D92" s="104"/>
      <c r="E92" s="104"/>
      <c r="F92" s="104"/>
      <c r="G92" s="104"/>
      <c r="H92" s="104"/>
      <c r="I92" s="104"/>
      <c r="J92" s="104"/>
      <c r="K92" s="104"/>
      <c r="L92" s="104"/>
    </row>
    <row r="93" spans="1:12" x14ac:dyDescent="0.25">
      <c r="A93" s="147"/>
      <c r="B93" s="147"/>
      <c r="C93" s="108"/>
      <c r="D93" s="104"/>
      <c r="E93" s="104"/>
      <c r="F93" s="104"/>
      <c r="G93" s="104"/>
      <c r="H93" s="104"/>
      <c r="I93" s="104"/>
      <c r="J93" s="104"/>
      <c r="K93" s="104"/>
      <c r="L93" s="104"/>
    </row>
    <row r="94" spans="1:12" x14ac:dyDescent="0.25">
      <c r="A94" s="147"/>
      <c r="B94" s="147"/>
      <c r="C94" s="108"/>
      <c r="D94" s="104"/>
      <c r="E94" s="104"/>
      <c r="F94" s="104"/>
      <c r="G94" s="104"/>
      <c r="H94" s="104"/>
      <c r="I94" s="104"/>
      <c r="J94" s="104"/>
      <c r="K94" s="104"/>
      <c r="L94" s="104"/>
    </row>
    <row r="95" spans="1:12" x14ac:dyDescent="0.25">
      <c r="A95" s="147"/>
      <c r="B95" s="147"/>
      <c r="C95" s="108"/>
      <c r="D95" s="104"/>
      <c r="E95" s="104"/>
      <c r="F95" s="104"/>
      <c r="G95" s="104"/>
      <c r="H95" s="104"/>
      <c r="I95" s="104"/>
      <c r="J95" s="104"/>
      <c r="K95" s="104"/>
      <c r="L95" s="104"/>
    </row>
    <row r="96" spans="1:12" x14ac:dyDescent="0.25">
      <c r="A96" s="147"/>
      <c r="B96" s="147"/>
      <c r="C96" s="108"/>
      <c r="D96" s="104"/>
      <c r="E96" s="104"/>
      <c r="F96" s="104"/>
      <c r="G96" s="104"/>
      <c r="H96" s="104"/>
      <c r="I96" s="104"/>
      <c r="J96" s="104"/>
      <c r="K96" s="104"/>
      <c r="L96" s="104"/>
    </row>
    <row r="97" spans="1:12" x14ac:dyDescent="0.25">
      <c r="A97" s="147"/>
      <c r="B97" s="147"/>
      <c r="C97" s="108"/>
      <c r="D97" s="104"/>
      <c r="E97" s="104"/>
      <c r="F97" s="104"/>
      <c r="G97" s="104"/>
      <c r="H97" s="104"/>
      <c r="I97" s="104"/>
      <c r="J97" s="104"/>
      <c r="K97" s="104"/>
      <c r="L97" s="104"/>
    </row>
    <row r="98" spans="1:12" x14ac:dyDescent="0.25">
      <c r="A98" s="147"/>
      <c r="B98" s="147"/>
      <c r="C98" s="108"/>
      <c r="D98" s="104"/>
      <c r="E98" s="104"/>
      <c r="F98" s="104"/>
      <c r="G98" s="104"/>
      <c r="H98" s="104"/>
      <c r="I98" s="104"/>
      <c r="J98" s="104"/>
      <c r="K98" s="104"/>
      <c r="L98" s="104"/>
    </row>
    <row r="99" spans="1:12" x14ac:dyDescent="0.25">
      <c r="A99" s="147"/>
      <c r="B99" s="147"/>
      <c r="C99" s="108"/>
      <c r="D99" s="104"/>
      <c r="E99" s="104"/>
      <c r="F99" s="104"/>
      <c r="G99" s="104"/>
      <c r="H99" s="104"/>
      <c r="I99" s="104"/>
      <c r="J99" s="104"/>
      <c r="K99" s="104"/>
      <c r="L99" s="104"/>
    </row>
    <row r="100" spans="1:12" x14ac:dyDescent="0.25">
      <c r="A100" s="147"/>
      <c r="B100" s="147"/>
      <c r="C100" s="108"/>
      <c r="D100" s="104"/>
      <c r="E100" s="104"/>
      <c r="F100" s="104"/>
      <c r="G100" s="104"/>
      <c r="H100" s="104"/>
      <c r="I100" s="104"/>
      <c r="J100" s="104"/>
      <c r="K100" s="104"/>
      <c r="L100" s="104"/>
    </row>
    <row r="101" spans="1:12" x14ac:dyDescent="0.25">
      <c r="A101" s="147"/>
      <c r="B101" s="147"/>
      <c r="C101" s="108"/>
      <c r="D101" s="104"/>
      <c r="E101" s="104"/>
      <c r="F101" s="104"/>
      <c r="G101" s="104"/>
      <c r="H101" s="104"/>
      <c r="I101" s="104"/>
      <c r="J101" s="104"/>
      <c r="K101" s="104"/>
      <c r="L101" s="104"/>
    </row>
    <row r="102" spans="1:12" x14ac:dyDescent="0.25">
      <c r="A102" s="147"/>
      <c r="B102" s="147"/>
      <c r="C102" s="108"/>
      <c r="D102" s="104"/>
      <c r="E102" s="104"/>
      <c r="F102" s="104"/>
      <c r="G102" s="104"/>
      <c r="H102" s="104"/>
      <c r="I102" s="104"/>
      <c r="J102" s="104"/>
      <c r="K102" s="104"/>
      <c r="L102" s="104"/>
    </row>
    <row r="103" spans="1:12" x14ac:dyDescent="0.25">
      <c r="A103" s="147"/>
      <c r="B103" s="147"/>
      <c r="C103" s="108"/>
      <c r="D103" s="104"/>
      <c r="E103" s="104"/>
      <c r="F103" s="104"/>
      <c r="G103" s="104"/>
      <c r="H103" s="104"/>
      <c r="I103" s="104"/>
      <c r="J103" s="104"/>
      <c r="K103" s="104"/>
      <c r="L103" s="104"/>
    </row>
    <row r="104" spans="1:12" x14ac:dyDescent="0.25">
      <c r="A104" s="147"/>
      <c r="B104" s="147"/>
      <c r="C104" s="108"/>
      <c r="D104" s="104"/>
      <c r="E104" s="104"/>
      <c r="F104" s="104"/>
      <c r="G104" s="104"/>
      <c r="H104" s="104"/>
      <c r="I104" s="104"/>
      <c r="J104" s="104"/>
      <c r="K104" s="104"/>
      <c r="L104" s="104"/>
    </row>
    <row r="105" spans="1:12" x14ac:dyDescent="0.25">
      <c r="A105" s="147"/>
      <c r="B105" s="147"/>
      <c r="C105" s="108"/>
      <c r="D105" s="104"/>
      <c r="E105" s="104"/>
      <c r="F105" s="104"/>
      <c r="G105" s="104"/>
      <c r="H105" s="104"/>
      <c r="I105" s="104"/>
      <c r="J105" s="104"/>
      <c r="K105" s="104"/>
      <c r="L105" s="104"/>
    </row>
    <row r="106" spans="1:12" x14ac:dyDescent="0.25">
      <c r="A106" s="147"/>
      <c r="B106" s="147"/>
      <c r="C106" s="108"/>
      <c r="D106" s="104"/>
      <c r="E106" s="104"/>
      <c r="F106" s="104"/>
      <c r="G106" s="104"/>
      <c r="H106" s="104"/>
      <c r="I106" s="104"/>
      <c r="J106" s="104"/>
      <c r="K106" s="104"/>
      <c r="L106" s="104"/>
    </row>
    <row r="107" spans="1:12" x14ac:dyDescent="0.25">
      <c r="A107" s="147"/>
      <c r="B107" s="147"/>
      <c r="C107" s="108"/>
      <c r="D107" s="104"/>
      <c r="E107" s="104"/>
      <c r="F107" s="104"/>
      <c r="G107" s="104"/>
      <c r="H107" s="104"/>
      <c r="I107" s="104"/>
      <c r="J107" s="104"/>
      <c r="K107" s="104"/>
      <c r="L107" s="104"/>
    </row>
    <row r="108" spans="1:12" x14ac:dyDescent="0.25">
      <c r="A108" s="147"/>
      <c r="B108" s="147"/>
      <c r="C108" s="108"/>
      <c r="D108" s="104"/>
      <c r="E108" s="104"/>
      <c r="F108" s="104"/>
      <c r="G108" s="104"/>
      <c r="H108" s="104"/>
      <c r="I108" s="104"/>
      <c r="J108" s="104"/>
      <c r="K108" s="104"/>
      <c r="L108" s="104"/>
    </row>
    <row r="109" spans="1:12" x14ac:dyDescent="0.25">
      <c r="A109" s="147"/>
      <c r="B109" s="147"/>
      <c r="C109" s="108"/>
      <c r="D109" s="104"/>
      <c r="E109" s="104"/>
      <c r="F109" s="104"/>
      <c r="G109" s="104"/>
      <c r="H109" s="104"/>
      <c r="I109" s="104"/>
      <c r="J109" s="104"/>
      <c r="K109" s="104"/>
      <c r="L109" s="104"/>
    </row>
    <row r="110" spans="1:12" x14ac:dyDescent="0.25">
      <c r="A110" s="147"/>
      <c r="B110" s="147"/>
      <c r="C110" s="108"/>
      <c r="D110" s="104"/>
      <c r="E110" s="104"/>
      <c r="F110" s="104"/>
      <c r="G110" s="104"/>
      <c r="H110" s="104"/>
      <c r="I110" s="104"/>
      <c r="J110" s="104"/>
      <c r="K110" s="104"/>
      <c r="L110" s="104"/>
    </row>
    <row r="111" spans="1:12" x14ac:dyDescent="0.25">
      <c r="A111" s="147"/>
      <c r="B111" s="147"/>
      <c r="C111" s="108"/>
      <c r="D111" s="104"/>
      <c r="E111" s="104"/>
      <c r="F111" s="104"/>
      <c r="G111" s="104"/>
      <c r="H111" s="104"/>
      <c r="I111" s="104"/>
      <c r="J111" s="104"/>
      <c r="K111" s="104"/>
      <c r="L111" s="104"/>
    </row>
    <row r="113" spans="2:11" x14ac:dyDescent="0.25">
      <c r="B113" s="67" t="s">
        <v>61</v>
      </c>
      <c r="C113" s="14" t="s">
        <v>89</v>
      </c>
      <c r="D113" s="14"/>
      <c r="E113" s="14"/>
      <c r="F113" s="48" t="s">
        <v>134</v>
      </c>
      <c r="H113" t="s">
        <v>138</v>
      </c>
    </row>
    <row r="114" spans="2:11" ht="15" customHeight="1" x14ac:dyDescent="0.25">
      <c r="C114" s="246" t="s">
        <v>135</v>
      </c>
      <c r="D114" s="246"/>
      <c r="E114" s="246"/>
      <c r="F114" s="48"/>
      <c r="G114" s="48"/>
      <c r="H114" s="48" t="s">
        <v>139</v>
      </c>
      <c r="I114" s="48"/>
      <c r="J114" s="48"/>
      <c r="K114" s="48"/>
    </row>
    <row r="115" spans="2:11" ht="15" customHeight="1" x14ac:dyDescent="0.25">
      <c r="C115" s="246" t="s">
        <v>136</v>
      </c>
      <c r="D115" s="246"/>
      <c r="E115" s="246"/>
      <c r="F115" s="48"/>
      <c r="G115" s="48"/>
      <c r="H115" s="48" t="s">
        <v>182</v>
      </c>
      <c r="I115" s="48"/>
      <c r="J115" s="48"/>
      <c r="K115" s="48"/>
    </row>
    <row r="116" spans="2:11" x14ac:dyDescent="0.25">
      <c r="B116" s="67" t="s">
        <v>66</v>
      </c>
      <c r="C116" s="48" t="s">
        <v>189</v>
      </c>
      <c r="G116" s="48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98" workbookViewId="0">
      <selection activeCell="C27" sqref="C27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35"/>
      <c r="C2" s="235"/>
      <c r="L2" s="131" t="s">
        <v>112</v>
      </c>
    </row>
    <row r="3" spans="1:12" ht="18.75" x14ac:dyDescent="0.3">
      <c r="H3" s="132"/>
      <c r="I3" s="132"/>
      <c r="J3" s="132"/>
    </row>
    <row r="4" spans="1:12" x14ac:dyDescent="0.25">
      <c r="A4" s="232"/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</row>
    <row r="5" spans="1:12" x14ac:dyDescent="0.25">
      <c r="A5" s="207"/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7"/>
    </row>
    <row r="6" spans="1:12" x14ac:dyDescent="0.25">
      <c r="A6" s="231" t="s">
        <v>2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</row>
    <row r="7" spans="1:12" x14ac:dyDescent="0.25">
      <c r="A7" s="232" t="s">
        <v>3</v>
      </c>
      <c r="B7" s="232"/>
      <c r="C7" s="232"/>
      <c r="D7" s="232"/>
      <c r="E7" s="232"/>
      <c r="F7" s="232"/>
      <c r="G7" s="232"/>
      <c r="H7" s="232"/>
      <c r="I7" s="232"/>
      <c r="J7" s="232"/>
      <c r="K7" s="232"/>
      <c r="L7" s="232"/>
    </row>
    <row r="8" spans="1:12" x14ac:dyDescent="0.25">
      <c r="A8" s="233" t="s">
        <v>4</v>
      </c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</row>
    <row r="10" spans="1:12" ht="15.75" customHeight="1" thickBot="1" x14ac:dyDescent="0.3">
      <c r="A10" s="14"/>
      <c r="B10" s="267" t="s">
        <v>113</v>
      </c>
      <c r="C10" s="267"/>
      <c r="D10" s="267"/>
      <c r="E10" s="267"/>
      <c r="F10" s="267"/>
      <c r="G10" s="267"/>
      <c r="H10" s="267"/>
      <c r="I10" s="267"/>
      <c r="J10" s="267"/>
      <c r="K10" s="267"/>
      <c r="L10" s="267"/>
    </row>
    <row r="11" spans="1:12" x14ac:dyDescent="0.25">
      <c r="A11" s="272" t="s">
        <v>5</v>
      </c>
      <c r="B11" s="274" t="s">
        <v>114</v>
      </c>
      <c r="C11" s="276" t="s">
        <v>96</v>
      </c>
      <c r="D11" s="276"/>
      <c r="E11" s="268" t="s">
        <v>97</v>
      </c>
      <c r="F11" s="268"/>
      <c r="G11" s="268" t="s">
        <v>98</v>
      </c>
      <c r="H11" s="268"/>
      <c r="I11" s="268" t="s">
        <v>99</v>
      </c>
      <c r="J11" s="268"/>
      <c r="K11" s="268" t="s">
        <v>137</v>
      </c>
      <c r="L11" s="269"/>
    </row>
    <row r="12" spans="1:12" ht="15.75" thickBot="1" x14ac:dyDescent="0.3">
      <c r="A12" s="273"/>
      <c r="B12" s="275"/>
      <c r="C12" s="134" t="s">
        <v>115</v>
      </c>
      <c r="D12" s="134" t="s">
        <v>102</v>
      </c>
      <c r="E12" s="134" t="s">
        <v>115</v>
      </c>
      <c r="F12" s="134" t="s">
        <v>102</v>
      </c>
      <c r="G12" s="134" t="s">
        <v>115</v>
      </c>
      <c r="H12" s="134" t="s">
        <v>102</v>
      </c>
      <c r="I12" s="134" t="s">
        <v>115</v>
      </c>
      <c r="J12" s="134" t="s">
        <v>102</v>
      </c>
      <c r="K12" s="134" t="s">
        <v>115</v>
      </c>
      <c r="L12" s="135" t="s">
        <v>102</v>
      </c>
    </row>
    <row r="13" spans="1:12" x14ac:dyDescent="0.25">
      <c r="A13" s="136">
        <v>1</v>
      </c>
      <c r="B13" s="137" t="s">
        <v>116</v>
      </c>
      <c r="C13" s="138">
        <v>6</v>
      </c>
      <c r="D13" s="138">
        <v>9</v>
      </c>
      <c r="E13" s="138">
        <v>14</v>
      </c>
      <c r="F13" s="138">
        <v>8</v>
      </c>
      <c r="G13" s="138">
        <v>14</v>
      </c>
      <c r="H13" s="138">
        <v>12</v>
      </c>
      <c r="I13" s="138"/>
      <c r="J13" s="138"/>
      <c r="K13" s="138">
        <f>+C13+E13+G13+I13</f>
        <v>34</v>
      </c>
      <c r="L13" s="139">
        <f>+D13+F13+H13+J13</f>
        <v>29</v>
      </c>
    </row>
    <row r="14" spans="1:12" x14ac:dyDescent="0.25">
      <c r="A14" s="140">
        <v>2</v>
      </c>
      <c r="B14" s="141" t="s">
        <v>117</v>
      </c>
      <c r="C14" s="138">
        <v>6</v>
      </c>
      <c r="D14" s="138">
        <v>8</v>
      </c>
      <c r="E14" s="138">
        <v>14</v>
      </c>
      <c r="F14" s="138">
        <v>6</v>
      </c>
      <c r="G14" s="138">
        <v>14</v>
      </c>
      <c r="H14" s="138">
        <v>22</v>
      </c>
      <c r="I14" s="138"/>
      <c r="J14" s="138"/>
      <c r="K14" s="138">
        <f t="shared" ref="K14:L27" si="0">+C14+E14+G14+I14</f>
        <v>34</v>
      </c>
      <c r="L14" s="139">
        <f t="shared" si="0"/>
        <v>36</v>
      </c>
    </row>
    <row r="15" spans="1:12" x14ac:dyDescent="0.25">
      <c r="A15" s="140">
        <v>3</v>
      </c>
      <c r="B15" s="141" t="s">
        <v>118</v>
      </c>
      <c r="C15" s="138">
        <v>26</v>
      </c>
      <c r="D15" s="138">
        <v>84</v>
      </c>
      <c r="E15" s="138">
        <v>55</v>
      </c>
      <c r="F15" s="138">
        <v>82</v>
      </c>
      <c r="G15" s="138">
        <v>55</v>
      </c>
      <c r="H15" s="138">
        <v>93</v>
      </c>
      <c r="I15" s="138"/>
      <c r="J15" s="138"/>
      <c r="K15" s="138">
        <f t="shared" si="0"/>
        <v>136</v>
      </c>
      <c r="L15" s="139">
        <f t="shared" si="0"/>
        <v>259</v>
      </c>
    </row>
    <row r="16" spans="1:12" x14ac:dyDescent="0.25">
      <c r="A16" s="140">
        <v>4</v>
      </c>
      <c r="B16" s="141" t="s">
        <v>119</v>
      </c>
      <c r="C16" s="138">
        <v>5</v>
      </c>
      <c r="D16" s="138">
        <v>9</v>
      </c>
      <c r="E16" s="138">
        <v>11</v>
      </c>
      <c r="F16" s="138">
        <v>13</v>
      </c>
      <c r="G16" s="138">
        <v>11</v>
      </c>
      <c r="H16" s="138">
        <v>13</v>
      </c>
      <c r="I16" s="138"/>
      <c r="J16" s="138"/>
      <c r="K16" s="138">
        <f t="shared" si="0"/>
        <v>27</v>
      </c>
      <c r="L16" s="139">
        <f t="shared" si="0"/>
        <v>35</v>
      </c>
    </row>
    <row r="17" spans="1:14" x14ac:dyDescent="0.25">
      <c r="A17" s="140">
        <v>5</v>
      </c>
      <c r="B17" s="141" t="s">
        <v>120</v>
      </c>
      <c r="C17" s="138">
        <v>158</v>
      </c>
      <c r="D17" s="138">
        <v>411</v>
      </c>
      <c r="E17" s="138">
        <v>348</v>
      </c>
      <c r="F17" s="138">
        <v>324</v>
      </c>
      <c r="G17" s="138">
        <v>348</v>
      </c>
      <c r="H17" s="138">
        <v>331</v>
      </c>
      <c r="I17" s="138"/>
      <c r="J17" s="138"/>
      <c r="K17" s="138">
        <f t="shared" si="0"/>
        <v>854</v>
      </c>
      <c r="L17" s="139">
        <f t="shared" si="0"/>
        <v>1066</v>
      </c>
    </row>
    <row r="18" spans="1:14" x14ac:dyDescent="0.25">
      <c r="A18" s="140">
        <v>6</v>
      </c>
      <c r="B18" s="141" t="s">
        <v>121</v>
      </c>
      <c r="C18" s="138">
        <v>85</v>
      </c>
      <c r="D18" s="138">
        <v>130</v>
      </c>
      <c r="E18" s="138">
        <v>183</v>
      </c>
      <c r="F18" s="138">
        <v>194</v>
      </c>
      <c r="G18" s="138">
        <v>183</v>
      </c>
      <c r="H18" s="138">
        <v>330</v>
      </c>
      <c r="I18" s="138"/>
      <c r="J18" s="138"/>
      <c r="K18" s="138">
        <f t="shared" si="0"/>
        <v>451</v>
      </c>
      <c r="L18" s="139">
        <f t="shared" si="0"/>
        <v>654</v>
      </c>
    </row>
    <row r="19" spans="1:14" x14ac:dyDescent="0.25">
      <c r="A19" s="140">
        <v>7</v>
      </c>
      <c r="B19" s="141" t="s">
        <v>122</v>
      </c>
      <c r="C19" s="138">
        <v>65</v>
      </c>
      <c r="D19" s="138">
        <v>148</v>
      </c>
      <c r="E19" s="138">
        <v>141</v>
      </c>
      <c r="F19" s="138">
        <v>123</v>
      </c>
      <c r="G19" s="138">
        <v>141</v>
      </c>
      <c r="H19" s="138">
        <v>172</v>
      </c>
      <c r="I19" s="138"/>
      <c r="J19" s="138"/>
      <c r="K19" s="138">
        <f t="shared" si="0"/>
        <v>347</v>
      </c>
      <c r="L19" s="139">
        <f t="shared" si="0"/>
        <v>443</v>
      </c>
    </row>
    <row r="20" spans="1:14" x14ac:dyDescent="0.25">
      <c r="A20" s="140">
        <v>8</v>
      </c>
      <c r="B20" s="141" t="s">
        <v>123</v>
      </c>
      <c r="C20" s="138">
        <v>62</v>
      </c>
      <c r="D20" s="138">
        <v>132</v>
      </c>
      <c r="E20" s="138">
        <v>138</v>
      </c>
      <c r="F20" s="138">
        <v>145</v>
      </c>
      <c r="G20" s="138">
        <v>138</v>
      </c>
      <c r="H20" s="138">
        <v>211</v>
      </c>
      <c r="I20" s="138"/>
      <c r="J20" s="138"/>
      <c r="K20" s="138">
        <f t="shared" si="0"/>
        <v>338</v>
      </c>
      <c r="L20" s="139">
        <f t="shared" si="0"/>
        <v>488</v>
      </c>
    </row>
    <row r="21" spans="1:14" x14ac:dyDescent="0.25">
      <c r="A21" s="140">
        <v>9</v>
      </c>
      <c r="B21" s="141" t="s">
        <v>124</v>
      </c>
      <c r="C21" s="138">
        <v>408</v>
      </c>
      <c r="D21" s="138">
        <v>935</v>
      </c>
      <c r="E21" s="138">
        <v>898</v>
      </c>
      <c r="F21" s="138">
        <v>1024</v>
      </c>
      <c r="G21" s="138">
        <v>898</v>
      </c>
      <c r="H21" s="138">
        <v>1155</v>
      </c>
      <c r="I21" s="138"/>
      <c r="J21" s="138"/>
      <c r="K21" s="138">
        <f t="shared" si="0"/>
        <v>2204</v>
      </c>
      <c r="L21" s="139">
        <f t="shared" si="0"/>
        <v>3114</v>
      </c>
    </row>
    <row r="22" spans="1:14" x14ac:dyDescent="0.25">
      <c r="A22" s="140">
        <v>10</v>
      </c>
      <c r="B22" s="141" t="s">
        <v>125</v>
      </c>
      <c r="C22" s="138">
        <v>208</v>
      </c>
      <c r="D22" s="138">
        <v>398</v>
      </c>
      <c r="E22" s="138">
        <v>459</v>
      </c>
      <c r="F22" s="138">
        <v>481</v>
      </c>
      <c r="G22" s="138">
        <v>459</v>
      </c>
      <c r="H22" s="138">
        <v>596</v>
      </c>
      <c r="I22" s="138"/>
      <c r="J22" s="138"/>
      <c r="K22" s="138">
        <f t="shared" si="0"/>
        <v>1126</v>
      </c>
      <c r="L22" s="139">
        <f t="shared" si="0"/>
        <v>1475</v>
      </c>
    </row>
    <row r="23" spans="1:14" x14ac:dyDescent="0.25">
      <c r="A23" s="140">
        <v>11</v>
      </c>
      <c r="B23" s="141" t="s">
        <v>126</v>
      </c>
      <c r="C23" s="138">
        <v>20</v>
      </c>
      <c r="D23" s="138">
        <v>57</v>
      </c>
      <c r="E23" s="138">
        <v>44</v>
      </c>
      <c r="F23" s="138">
        <v>57</v>
      </c>
      <c r="G23" s="138">
        <v>44</v>
      </c>
      <c r="H23" s="138">
        <v>62</v>
      </c>
      <c r="I23" s="138"/>
      <c r="J23" s="138"/>
      <c r="K23" s="138">
        <f t="shared" si="0"/>
        <v>108</v>
      </c>
      <c r="L23" s="139">
        <f t="shared" si="0"/>
        <v>176</v>
      </c>
    </row>
    <row r="24" spans="1:14" ht="24" x14ac:dyDescent="0.25">
      <c r="A24" s="140">
        <v>12</v>
      </c>
      <c r="B24" s="141" t="s">
        <v>127</v>
      </c>
      <c r="C24" s="138">
        <v>10</v>
      </c>
      <c r="D24" s="138">
        <v>18</v>
      </c>
      <c r="E24" s="138">
        <v>23</v>
      </c>
      <c r="F24" s="138">
        <v>21</v>
      </c>
      <c r="G24" s="138">
        <v>23</v>
      </c>
      <c r="H24" s="138">
        <v>17</v>
      </c>
      <c r="I24" s="138"/>
      <c r="J24" s="138"/>
      <c r="K24" s="138">
        <f t="shared" si="0"/>
        <v>56</v>
      </c>
      <c r="L24" s="139">
        <f t="shared" si="0"/>
        <v>56</v>
      </c>
    </row>
    <row r="25" spans="1:14" x14ac:dyDescent="0.25">
      <c r="A25" s="140">
        <v>13</v>
      </c>
      <c r="B25" s="142" t="s">
        <v>128</v>
      </c>
      <c r="C25" s="138">
        <v>17</v>
      </c>
      <c r="D25" s="138">
        <v>46</v>
      </c>
      <c r="E25" s="138">
        <v>38</v>
      </c>
      <c r="F25" s="138">
        <v>62</v>
      </c>
      <c r="G25" s="138">
        <v>38</v>
      </c>
      <c r="H25" s="138">
        <v>56</v>
      </c>
      <c r="I25" s="138"/>
      <c r="J25" s="138"/>
      <c r="K25" s="138">
        <f t="shared" si="0"/>
        <v>93</v>
      </c>
      <c r="L25" s="139">
        <f t="shared" si="0"/>
        <v>164</v>
      </c>
    </row>
    <row r="26" spans="1:14" x14ac:dyDescent="0.25">
      <c r="A26" s="140">
        <v>14</v>
      </c>
      <c r="B26" s="142" t="s">
        <v>129</v>
      </c>
      <c r="C26" s="138">
        <v>1</v>
      </c>
      <c r="D26" s="138">
        <v>0</v>
      </c>
      <c r="E26" s="138">
        <v>2</v>
      </c>
      <c r="F26" s="138">
        <v>1</v>
      </c>
      <c r="G26" s="138">
        <v>2</v>
      </c>
      <c r="H26" s="138">
        <v>2</v>
      </c>
      <c r="I26" s="138"/>
      <c r="J26" s="138"/>
      <c r="K26" s="138">
        <f t="shared" si="0"/>
        <v>5</v>
      </c>
      <c r="L26" s="139">
        <f t="shared" si="0"/>
        <v>3</v>
      </c>
    </row>
    <row r="27" spans="1:14" ht="15.75" thickBot="1" x14ac:dyDescent="0.3">
      <c r="A27" s="140">
        <v>15</v>
      </c>
      <c r="B27" s="142" t="s">
        <v>130</v>
      </c>
      <c r="C27" s="138">
        <v>14</v>
      </c>
      <c r="D27" s="138">
        <v>17</v>
      </c>
      <c r="E27" s="138">
        <v>35</v>
      </c>
      <c r="F27" s="138">
        <v>24</v>
      </c>
      <c r="G27" s="138">
        <v>35</v>
      </c>
      <c r="H27" s="138">
        <v>21</v>
      </c>
      <c r="I27" s="138"/>
      <c r="J27" s="138"/>
      <c r="K27" s="138">
        <f t="shared" si="0"/>
        <v>84</v>
      </c>
      <c r="L27" s="139">
        <f t="shared" si="0"/>
        <v>62</v>
      </c>
    </row>
    <row r="28" spans="1:14" ht="15.75" thickBot="1" x14ac:dyDescent="0.3">
      <c r="A28" s="270" t="s">
        <v>131</v>
      </c>
      <c r="B28" s="271"/>
      <c r="C28" s="143">
        <f t="shared" ref="C28:H28" si="1">SUM(C13:C27)</f>
        <v>1091</v>
      </c>
      <c r="D28" s="143">
        <f t="shared" si="1"/>
        <v>2402</v>
      </c>
      <c r="E28" s="143">
        <f>SUM(E13:E27)</f>
        <v>2403</v>
      </c>
      <c r="F28" s="143">
        <f t="shared" si="1"/>
        <v>2565</v>
      </c>
      <c r="G28" s="143">
        <f>SUM(G13:G27)</f>
        <v>2403</v>
      </c>
      <c r="H28" s="143">
        <f t="shared" si="1"/>
        <v>3093</v>
      </c>
      <c r="I28" s="143">
        <f>SUM(I13:I27)</f>
        <v>0</v>
      </c>
      <c r="J28" s="143">
        <f>SUM(J13:J27)</f>
        <v>0</v>
      </c>
      <c r="K28" s="143">
        <f>SUM(K13:K27)</f>
        <v>5897</v>
      </c>
      <c r="L28" s="144">
        <f>SUM(L13:L27)</f>
        <v>8060</v>
      </c>
    </row>
    <row r="29" spans="1:14" x14ac:dyDescent="0.25">
      <c r="A29" s="145"/>
      <c r="B29" s="124"/>
      <c r="C29" s="108"/>
      <c r="D29" s="104"/>
      <c r="E29" s="104"/>
      <c r="F29" s="104"/>
      <c r="G29" s="104"/>
      <c r="H29" s="104"/>
      <c r="I29" s="104"/>
      <c r="J29" s="104"/>
      <c r="K29" s="104"/>
      <c r="L29" s="104"/>
    </row>
    <row r="30" spans="1:14" ht="15.75" hidden="1" customHeight="1" thickBot="1" x14ac:dyDescent="0.3">
      <c r="A30" s="14"/>
      <c r="B30" s="267" t="s">
        <v>132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</row>
    <row r="31" spans="1:14" hidden="1" x14ac:dyDescent="0.25">
      <c r="A31" s="272" t="s">
        <v>5</v>
      </c>
      <c r="B31" s="274" t="s">
        <v>114</v>
      </c>
      <c r="C31" s="276" t="s">
        <v>105</v>
      </c>
      <c r="D31" s="276"/>
      <c r="E31" s="268" t="s">
        <v>106</v>
      </c>
      <c r="F31" s="268"/>
      <c r="G31" s="268" t="s">
        <v>72</v>
      </c>
      <c r="H31" s="268"/>
      <c r="I31" s="268" t="s">
        <v>73</v>
      </c>
      <c r="J31" s="268"/>
      <c r="K31" s="268" t="s">
        <v>100</v>
      </c>
      <c r="L31" s="269"/>
      <c r="M31" s="268" t="s">
        <v>181</v>
      </c>
      <c r="N31" s="269"/>
    </row>
    <row r="32" spans="1:14" ht="15.75" hidden="1" thickBot="1" x14ac:dyDescent="0.3">
      <c r="A32" s="273"/>
      <c r="B32" s="275"/>
      <c r="C32" s="134" t="s">
        <v>115</v>
      </c>
      <c r="D32" s="134" t="s">
        <v>102</v>
      </c>
      <c r="E32" s="134" t="s">
        <v>115</v>
      </c>
      <c r="F32" s="134" t="s">
        <v>102</v>
      </c>
      <c r="G32" s="134" t="s">
        <v>115</v>
      </c>
      <c r="H32" s="134" t="s">
        <v>102</v>
      </c>
      <c r="I32" s="134" t="s">
        <v>115</v>
      </c>
      <c r="J32" s="134" t="s">
        <v>102</v>
      </c>
      <c r="K32" s="134" t="s">
        <v>115</v>
      </c>
      <c r="L32" s="135" t="s">
        <v>102</v>
      </c>
      <c r="M32" s="134" t="s">
        <v>115</v>
      </c>
      <c r="N32" s="135" t="s">
        <v>102</v>
      </c>
    </row>
    <row r="33" spans="1:14" hidden="1" x14ac:dyDescent="0.25">
      <c r="A33" s="136">
        <v>1</v>
      </c>
      <c r="B33" s="137" t="s">
        <v>116</v>
      </c>
      <c r="C33" s="138"/>
      <c r="D33" s="138"/>
      <c r="E33" s="138"/>
      <c r="F33" s="138"/>
      <c r="G33" s="138"/>
      <c r="H33" s="138"/>
      <c r="I33" s="138"/>
      <c r="J33" s="138"/>
      <c r="K33" s="138">
        <f>+C33+E33+G33+I33</f>
        <v>0</v>
      </c>
      <c r="L33" s="139">
        <f>+D33+F33+H33+J33</f>
        <v>0</v>
      </c>
      <c r="M33" s="138">
        <f>+K33+K13</f>
        <v>34</v>
      </c>
      <c r="N33" s="139">
        <f>+L33+L13</f>
        <v>29</v>
      </c>
    </row>
    <row r="34" spans="1:14" hidden="1" x14ac:dyDescent="0.25">
      <c r="A34" s="140">
        <v>2</v>
      </c>
      <c r="B34" s="141" t="s">
        <v>117</v>
      </c>
      <c r="C34" s="138"/>
      <c r="D34" s="138"/>
      <c r="E34" s="138"/>
      <c r="F34" s="138"/>
      <c r="G34" s="138"/>
      <c r="H34" s="138"/>
      <c r="I34" s="138"/>
      <c r="J34" s="138"/>
      <c r="K34" s="138">
        <f t="shared" ref="K34:L47" si="2">+C34+E34+G34+I34</f>
        <v>0</v>
      </c>
      <c r="L34" s="139">
        <f t="shared" si="2"/>
        <v>0</v>
      </c>
      <c r="M34" s="138">
        <f>+K34+K14</f>
        <v>34</v>
      </c>
      <c r="N34" s="139">
        <f>+L34+L14</f>
        <v>36</v>
      </c>
    </row>
    <row r="35" spans="1:14" hidden="1" x14ac:dyDescent="0.25">
      <c r="A35" s="140">
        <v>3</v>
      </c>
      <c r="B35" s="141" t="s">
        <v>118</v>
      </c>
      <c r="C35" s="138"/>
      <c r="D35" s="138"/>
      <c r="E35" s="138"/>
      <c r="F35" s="138"/>
      <c r="G35" s="138"/>
      <c r="H35" s="138"/>
      <c r="I35" s="138"/>
      <c r="J35" s="138"/>
      <c r="K35" s="138">
        <f t="shared" si="2"/>
        <v>0</v>
      </c>
      <c r="L35" s="139">
        <f t="shared" si="2"/>
        <v>0</v>
      </c>
      <c r="M35" s="138">
        <f t="shared" ref="M35:N47" si="3">+K35+K15</f>
        <v>136</v>
      </c>
      <c r="N35" s="139">
        <f t="shared" si="3"/>
        <v>259</v>
      </c>
    </row>
    <row r="36" spans="1:14" hidden="1" x14ac:dyDescent="0.25">
      <c r="A36" s="140">
        <v>4</v>
      </c>
      <c r="B36" s="141" t="s">
        <v>119</v>
      </c>
      <c r="C36" s="138"/>
      <c r="D36" s="138"/>
      <c r="E36" s="138"/>
      <c r="F36" s="138"/>
      <c r="G36" s="138"/>
      <c r="H36" s="138"/>
      <c r="I36" s="138"/>
      <c r="J36" s="138"/>
      <c r="K36" s="138">
        <f t="shared" si="2"/>
        <v>0</v>
      </c>
      <c r="L36" s="139">
        <f t="shared" si="2"/>
        <v>0</v>
      </c>
      <c r="M36" s="138">
        <f t="shared" si="3"/>
        <v>27</v>
      </c>
      <c r="N36" s="139">
        <f t="shared" si="3"/>
        <v>35</v>
      </c>
    </row>
    <row r="37" spans="1:14" hidden="1" x14ac:dyDescent="0.25">
      <c r="A37" s="140">
        <v>5</v>
      </c>
      <c r="B37" s="141" t="s">
        <v>120</v>
      </c>
      <c r="C37" s="138"/>
      <c r="D37" s="138"/>
      <c r="E37" s="138"/>
      <c r="F37" s="138"/>
      <c r="G37" s="138"/>
      <c r="H37" s="138"/>
      <c r="I37" s="138"/>
      <c r="J37" s="138"/>
      <c r="K37" s="138">
        <f t="shared" si="2"/>
        <v>0</v>
      </c>
      <c r="L37" s="139">
        <f t="shared" si="2"/>
        <v>0</v>
      </c>
      <c r="M37" s="138">
        <f t="shared" si="3"/>
        <v>854</v>
      </c>
      <c r="N37" s="139">
        <f t="shared" si="3"/>
        <v>1066</v>
      </c>
    </row>
    <row r="38" spans="1:14" hidden="1" x14ac:dyDescent="0.25">
      <c r="A38" s="140">
        <v>6</v>
      </c>
      <c r="B38" s="141" t="s">
        <v>121</v>
      </c>
      <c r="C38" s="138"/>
      <c r="D38" s="138"/>
      <c r="E38" s="138"/>
      <c r="F38" s="138"/>
      <c r="G38" s="138"/>
      <c r="H38" s="138"/>
      <c r="I38" s="138"/>
      <c r="J38" s="138"/>
      <c r="K38" s="138">
        <f t="shared" si="2"/>
        <v>0</v>
      </c>
      <c r="L38" s="139">
        <f t="shared" si="2"/>
        <v>0</v>
      </c>
      <c r="M38" s="138">
        <f t="shared" si="3"/>
        <v>451</v>
      </c>
      <c r="N38" s="139">
        <f t="shared" si="3"/>
        <v>654</v>
      </c>
    </row>
    <row r="39" spans="1:14" hidden="1" x14ac:dyDescent="0.25">
      <c r="A39" s="140">
        <v>7</v>
      </c>
      <c r="B39" s="141" t="s">
        <v>122</v>
      </c>
      <c r="C39" s="138"/>
      <c r="D39" s="138"/>
      <c r="E39" s="138"/>
      <c r="F39" s="138"/>
      <c r="G39" s="138"/>
      <c r="H39" s="138"/>
      <c r="I39" s="138"/>
      <c r="J39" s="138"/>
      <c r="K39" s="138">
        <f t="shared" si="2"/>
        <v>0</v>
      </c>
      <c r="L39" s="139">
        <f t="shared" si="2"/>
        <v>0</v>
      </c>
      <c r="M39" s="138">
        <f t="shared" si="3"/>
        <v>347</v>
      </c>
      <c r="N39" s="139">
        <f t="shared" si="3"/>
        <v>443</v>
      </c>
    </row>
    <row r="40" spans="1:14" hidden="1" x14ac:dyDescent="0.25">
      <c r="A40" s="140">
        <v>8</v>
      </c>
      <c r="B40" s="141" t="s">
        <v>123</v>
      </c>
      <c r="C40" s="138"/>
      <c r="D40" s="138"/>
      <c r="E40" s="138"/>
      <c r="F40" s="138"/>
      <c r="G40" s="138"/>
      <c r="H40" s="138"/>
      <c r="I40" s="138"/>
      <c r="J40" s="138"/>
      <c r="K40" s="138">
        <f t="shared" si="2"/>
        <v>0</v>
      </c>
      <c r="L40" s="139">
        <f t="shared" si="2"/>
        <v>0</v>
      </c>
      <c r="M40" s="138">
        <f t="shared" si="3"/>
        <v>338</v>
      </c>
      <c r="N40" s="139">
        <f t="shared" si="3"/>
        <v>488</v>
      </c>
    </row>
    <row r="41" spans="1:14" hidden="1" x14ac:dyDescent="0.25">
      <c r="A41" s="140">
        <v>9</v>
      </c>
      <c r="B41" s="141" t="s">
        <v>124</v>
      </c>
      <c r="C41" s="138"/>
      <c r="D41" s="138"/>
      <c r="E41" s="138"/>
      <c r="F41" s="138"/>
      <c r="G41" s="138"/>
      <c r="H41" s="138"/>
      <c r="I41" s="138"/>
      <c r="J41" s="138"/>
      <c r="K41" s="138">
        <f t="shared" si="2"/>
        <v>0</v>
      </c>
      <c r="L41" s="139">
        <f t="shared" si="2"/>
        <v>0</v>
      </c>
      <c r="M41" s="138">
        <f t="shared" si="3"/>
        <v>2204</v>
      </c>
      <c r="N41" s="139">
        <f t="shared" si="3"/>
        <v>3114</v>
      </c>
    </row>
    <row r="42" spans="1:14" hidden="1" x14ac:dyDescent="0.25">
      <c r="A42" s="140">
        <v>10</v>
      </c>
      <c r="B42" s="141" t="s">
        <v>125</v>
      </c>
      <c r="C42" s="138"/>
      <c r="D42" s="138"/>
      <c r="E42" s="138"/>
      <c r="F42" s="138"/>
      <c r="G42" s="138"/>
      <c r="H42" s="138"/>
      <c r="I42" s="138"/>
      <c r="J42" s="138"/>
      <c r="K42" s="138">
        <f t="shared" si="2"/>
        <v>0</v>
      </c>
      <c r="L42" s="139">
        <f t="shared" si="2"/>
        <v>0</v>
      </c>
      <c r="M42" s="138">
        <f t="shared" si="3"/>
        <v>1126</v>
      </c>
      <c r="N42" s="139">
        <f t="shared" si="3"/>
        <v>1475</v>
      </c>
    </row>
    <row r="43" spans="1:14" hidden="1" x14ac:dyDescent="0.25">
      <c r="A43" s="140">
        <v>11</v>
      </c>
      <c r="B43" s="141" t="s">
        <v>126</v>
      </c>
      <c r="C43" s="138"/>
      <c r="D43" s="138"/>
      <c r="E43" s="138"/>
      <c r="F43" s="138"/>
      <c r="G43" s="138"/>
      <c r="H43" s="138"/>
      <c r="I43" s="138"/>
      <c r="J43" s="138"/>
      <c r="K43" s="138">
        <f t="shared" si="2"/>
        <v>0</v>
      </c>
      <c r="L43" s="139">
        <f t="shared" si="2"/>
        <v>0</v>
      </c>
      <c r="M43" s="138">
        <f t="shared" si="3"/>
        <v>108</v>
      </c>
      <c r="N43" s="139">
        <f t="shared" si="3"/>
        <v>176</v>
      </c>
    </row>
    <row r="44" spans="1:14" ht="24" hidden="1" x14ac:dyDescent="0.25">
      <c r="A44" s="140">
        <v>12</v>
      </c>
      <c r="B44" s="141" t="s">
        <v>127</v>
      </c>
      <c r="C44" s="138"/>
      <c r="D44" s="138"/>
      <c r="E44" s="138"/>
      <c r="F44" s="138"/>
      <c r="G44" s="138"/>
      <c r="H44" s="138"/>
      <c r="I44" s="138"/>
      <c r="J44" s="138"/>
      <c r="K44" s="138">
        <f t="shared" si="2"/>
        <v>0</v>
      </c>
      <c r="L44" s="139">
        <f t="shared" si="2"/>
        <v>0</v>
      </c>
      <c r="M44" s="138">
        <f t="shared" si="3"/>
        <v>56</v>
      </c>
      <c r="N44" s="139">
        <f t="shared" si="3"/>
        <v>56</v>
      </c>
    </row>
    <row r="45" spans="1:14" hidden="1" x14ac:dyDescent="0.25">
      <c r="A45" s="140">
        <v>13</v>
      </c>
      <c r="B45" s="142" t="s">
        <v>128</v>
      </c>
      <c r="C45" s="138"/>
      <c r="D45" s="138"/>
      <c r="E45" s="138"/>
      <c r="F45" s="138"/>
      <c r="G45" s="138"/>
      <c r="H45" s="138"/>
      <c r="I45" s="138"/>
      <c r="J45" s="138"/>
      <c r="K45" s="138">
        <f t="shared" si="2"/>
        <v>0</v>
      </c>
      <c r="L45" s="139">
        <f t="shared" si="2"/>
        <v>0</v>
      </c>
      <c r="M45" s="138">
        <f t="shared" si="3"/>
        <v>93</v>
      </c>
      <c r="N45" s="139">
        <f t="shared" si="3"/>
        <v>164</v>
      </c>
    </row>
    <row r="46" spans="1:14" hidden="1" x14ac:dyDescent="0.25">
      <c r="A46" s="140">
        <v>14</v>
      </c>
      <c r="B46" s="142" t="s">
        <v>129</v>
      </c>
      <c r="C46" s="138"/>
      <c r="D46" s="138"/>
      <c r="E46" s="138"/>
      <c r="F46" s="138"/>
      <c r="G46" s="138"/>
      <c r="H46" s="138"/>
      <c r="I46" s="138"/>
      <c r="J46" s="138"/>
      <c r="K46" s="138">
        <f t="shared" si="2"/>
        <v>0</v>
      </c>
      <c r="L46" s="139">
        <f t="shared" si="2"/>
        <v>0</v>
      </c>
      <c r="M46" s="138">
        <f t="shared" si="3"/>
        <v>5</v>
      </c>
      <c r="N46" s="139">
        <f t="shared" si="3"/>
        <v>3</v>
      </c>
    </row>
    <row r="47" spans="1:14" hidden="1" x14ac:dyDescent="0.25">
      <c r="A47" s="140">
        <v>15</v>
      </c>
      <c r="B47" s="142" t="s">
        <v>130</v>
      </c>
      <c r="C47" s="138"/>
      <c r="D47" s="138"/>
      <c r="E47" s="138"/>
      <c r="F47" s="138"/>
      <c r="G47" s="138"/>
      <c r="H47" s="138"/>
      <c r="I47" s="138"/>
      <c r="J47" s="138"/>
      <c r="K47" s="138">
        <f t="shared" si="2"/>
        <v>0</v>
      </c>
      <c r="L47" s="139">
        <f t="shared" si="2"/>
        <v>0</v>
      </c>
      <c r="M47" s="138">
        <f t="shared" si="3"/>
        <v>84</v>
      </c>
      <c r="N47" s="139">
        <f t="shared" si="3"/>
        <v>62</v>
      </c>
    </row>
    <row r="48" spans="1:14" ht="15.75" hidden="1" thickBot="1" x14ac:dyDescent="0.3">
      <c r="A48" s="270" t="s">
        <v>131</v>
      </c>
      <c r="B48" s="271"/>
      <c r="C48" s="143">
        <f t="shared" ref="C48:L48" si="4">SUM(C33:C47)</f>
        <v>0</v>
      </c>
      <c r="D48" s="143">
        <f t="shared" si="4"/>
        <v>0</v>
      </c>
      <c r="E48" s="143">
        <f>SUM(E33:E47)</f>
        <v>0</v>
      </c>
      <c r="F48" s="143">
        <f t="shared" si="4"/>
        <v>0</v>
      </c>
      <c r="G48" s="143">
        <f>SUM(G33:G47)</f>
        <v>0</v>
      </c>
      <c r="H48" s="143">
        <f t="shared" si="4"/>
        <v>0</v>
      </c>
      <c r="I48" s="143">
        <f>SUM(I33:I47)</f>
        <v>0</v>
      </c>
      <c r="J48" s="143">
        <f t="shared" si="4"/>
        <v>0</v>
      </c>
      <c r="K48" s="143">
        <f t="shared" si="4"/>
        <v>0</v>
      </c>
      <c r="L48" s="144">
        <f t="shared" si="4"/>
        <v>0</v>
      </c>
      <c r="M48" s="143">
        <f>SUM(M33:M47)</f>
        <v>5897</v>
      </c>
      <c r="N48" s="144">
        <f>SUM(N33:N47)</f>
        <v>8060</v>
      </c>
    </row>
    <row r="49" spans="1:14" hidden="1" x14ac:dyDescent="0.25">
      <c r="A49" s="147"/>
      <c r="B49" s="147"/>
      <c r="C49" s="108"/>
      <c r="D49" s="104"/>
      <c r="E49" s="104"/>
      <c r="F49" s="104"/>
      <c r="G49" s="104"/>
      <c r="H49" s="104"/>
      <c r="I49" s="104"/>
      <c r="J49" s="104"/>
      <c r="K49" s="104"/>
      <c r="L49" s="104"/>
    </row>
    <row r="50" spans="1:14" ht="15.75" hidden="1" customHeight="1" thickBot="1" x14ac:dyDescent="0.3">
      <c r="A50" s="14"/>
      <c r="B50" s="267" t="s">
        <v>133</v>
      </c>
      <c r="C50" s="267"/>
      <c r="D50" s="267"/>
      <c r="E50" s="267"/>
      <c r="F50" s="267"/>
      <c r="G50" s="267"/>
      <c r="H50" s="267"/>
      <c r="I50" s="267"/>
      <c r="J50" s="267"/>
      <c r="K50" s="267"/>
      <c r="L50" s="267"/>
    </row>
    <row r="51" spans="1:14" hidden="1" x14ac:dyDescent="0.25">
      <c r="A51" s="272" t="s">
        <v>5</v>
      </c>
      <c r="B51" s="274" t="s">
        <v>114</v>
      </c>
      <c r="C51" s="276" t="s">
        <v>74</v>
      </c>
      <c r="D51" s="276"/>
      <c r="E51" s="268" t="s">
        <v>107</v>
      </c>
      <c r="F51" s="268"/>
      <c r="G51" s="268" t="s">
        <v>108</v>
      </c>
      <c r="H51" s="268"/>
      <c r="I51" s="268" t="s">
        <v>109</v>
      </c>
      <c r="J51" s="268"/>
      <c r="K51" s="268" t="s">
        <v>100</v>
      </c>
      <c r="L51" s="269"/>
      <c r="M51" s="268" t="s">
        <v>181</v>
      </c>
      <c r="N51" s="269"/>
    </row>
    <row r="52" spans="1:14" ht="15.75" hidden="1" thickBot="1" x14ac:dyDescent="0.3">
      <c r="A52" s="273"/>
      <c r="B52" s="275"/>
      <c r="C52" s="134" t="s">
        <v>115</v>
      </c>
      <c r="D52" s="134" t="s">
        <v>102</v>
      </c>
      <c r="E52" s="134" t="s">
        <v>115</v>
      </c>
      <c r="F52" s="134" t="s">
        <v>102</v>
      </c>
      <c r="G52" s="134" t="s">
        <v>115</v>
      </c>
      <c r="H52" s="134" t="s">
        <v>102</v>
      </c>
      <c r="I52" s="134" t="s">
        <v>115</v>
      </c>
      <c r="J52" s="134" t="s">
        <v>102</v>
      </c>
      <c r="K52" s="134" t="s">
        <v>115</v>
      </c>
      <c r="L52" s="135" t="s">
        <v>102</v>
      </c>
      <c r="M52" s="134" t="s">
        <v>115</v>
      </c>
      <c r="N52" s="135" t="s">
        <v>102</v>
      </c>
    </row>
    <row r="53" spans="1:14" hidden="1" x14ac:dyDescent="0.25">
      <c r="A53" s="136">
        <v>1</v>
      </c>
      <c r="B53" s="137" t="s">
        <v>116</v>
      </c>
      <c r="C53" s="138"/>
      <c r="D53" s="138"/>
      <c r="E53" s="138"/>
      <c r="F53" s="138"/>
      <c r="G53" s="138"/>
      <c r="H53" s="138"/>
      <c r="I53" s="138"/>
      <c r="J53" s="138"/>
      <c r="K53" s="138">
        <f>+C53+E53+G53+I53</f>
        <v>0</v>
      </c>
      <c r="L53" s="139">
        <f>+D53+F53+H53+J53</f>
        <v>0</v>
      </c>
      <c r="M53" s="138">
        <f>+K53+M33</f>
        <v>34</v>
      </c>
      <c r="N53" s="139">
        <f>+L53+N33</f>
        <v>29</v>
      </c>
    </row>
    <row r="54" spans="1:14" hidden="1" x14ac:dyDescent="0.25">
      <c r="A54" s="140">
        <v>2</v>
      </c>
      <c r="B54" s="141" t="s">
        <v>117</v>
      </c>
      <c r="C54" s="138"/>
      <c r="D54" s="138"/>
      <c r="E54" s="138"/>
      <c r="F54" s="138"/>
      <c r="G54" s="138"/>
      <c r="H54" s="138"/>
      <c r="I54" s="138"/>
      <c r="J54" s="138"/>
      <c r="K54" s="138">
        <f t="shared" ref="K54:L67" si="5">+C54+E54+G54+I54</f>
        <v>0</v>
      </c>
      <c r="L54" s="139">
        <f t="shared" si="5"/>
        <v>0</v>
      </c>
      <c r="M54" s="138">
        <f t="shared" ref="M54:N67" si="6">+K54+M34</f>
        <v>34</v>
      </c>
      <c r="N54" s="139">
        <f t="shared" si="6"/>
        <v>36</v>
      </c>
    </row>
    <row r="55" spans="1:14" hidden="1" x14ac:dyDescent="0.25">
      <c r="A55" s="140">
        <v>3</v>
      </c>
      <c r="B55" s="141" t="s">
        <v>118</v>
      </c>
      <c r="C55" s="138"/>
      <c r="D55" s="138"/>
      <c r="E55" s="138"/>
      <c r="F55" s="138"/>
      <c r="G55" s="138"/>
      <c r="H55" s="138"/>
      <c r="I55" s="138"/>
      <c r="J55" s="138"/>
      <c r="K55" s="138">
        <f t="shared" si="5"/>
        <v>0</v>
      </c>
      <c r="L55" s="139">
        <f t="shared" si="5"/>
        <v>0</v>
      </c>
      <c r="M55" s="138">
        <f t="shared" si="6"/>
        <v>136</v>
      </c>
      <c r="N55" s="139">
        <f t="shared" si="6"/>
        <v>259</v>
      </c>
    </row>
    <row r="56" spans="1:14" hidden="1" x14ac:dyDescent="0.25">
      <c r="A56" s="140">
        <v>4</v>
      </c>
      <c r="B56" s="141" t="s">
        <v>119</v>
      </c>
      <c r="C56" s="138"/>
      <c r="D56" s="138"/>
      <c r="E56" s="138"/>
      <c r="F56" s="138"/>
      <c r="G56" s="138"/>
      <c r="H56" s="138"/>
      <c r="I56" s="138"/>
      <c r="J56" s="138"/>
      <c r="K56" s="138">
        <f t="shared" si="5"/>
        <v>0</v>
      </c>
      <c r="L56" s="139">
        <f t="shared" si="5"/>
        <v>0</v>
      </c>
      <c r="M56" s="138">
        <f t="shared" si="6"/>
        <v>27</v>
      </c>
      <c r="N56" s="139">
        <f t="shared" si="6"/>
        <v>35</v>
      </c>
    </row>
    <row r="57" spans="1:14" hidden="1" x14ac:dyDescent="0.25">
      <c r="A57" s="140">
        <v>5</v>
      </c>
      <c r="B57" s="141" t="s">
        <v>120</v>
      </c>
      <c r="C57" s="138"/>
      <c r="D57" s="138"/>
      <c r="E57" s="138"/>
      <c r="F57" s="138"/>
      <c r="G57" s="138"/>
      <c r="H57" s="138"/>
      <c r="I57" s="138"/>
      <c r="J57" s="138"/>
      <c r="K57" s="138">
        <f t="shared" si="5"/>
        <v>0</v>
      </c>
      <c r="L57" s="139">
        <f t="shared" si="5"/>
        <v>0</v>
      </c>
      <c r="M57" s="138">
        <f t="shared" si="6"/>
        <v>854</v>
      </c>
      <c r="N57" s="139">
        <f t="shared" si="6"/>
        <v>1066</v>
      </c>
    </row>
    <row r="58" spans="1:14" hidden="1" x14ac:dyDescent="0.25">
      <c r="A58" s="140">
        <v>6</v>
      </c>
      <c r="B58" s="141" t="s">
        <v>121</v>
      </c>
      <c r="C58" s="138"/>
      <c r="D58" s="138"/>
      <c r="E58" s="138"/>
      <c r="F58" s="138"/>
      <c r="G58" s="138"/>
      <c r="H58" s="138"/>
      <c r="I58" s="138"/>
      <c r="J58" s="138"/>
      <c r="K58" s="138">
        <f t="shared" si="5"/>
        <v>0</v>
      </c>
      <c r="L58" s="139">
        <f t="shared" si="5"/>
        <v>0</v>
      </c>
      <c r="M58" s="138">
        <f t="shared" si="6"/>
        <v>451</v>
      </c>
      <c r="N58" s="139">
        <f t="shared" si="6"/>
        <v>654</v>
      </c>
    </row>
    <row r="59" spans="1:14" hidden="1" x14ac:dyDescent="0.25">
      <c r="A59" s="140">
        <v>7</v>
      </c>
      <c r="B59" s="141" t="s">
        <v>122</v>
      </c>
      <c r="C59" s="138"/>
      <c r="D59" s="138"/>
      <c r="E59" s="138"/>
      <c r="F59" s="138"/>
      <c r="G59" s="138"/>
      <c r="H59" s="138"/>
      <c r="I59" s="138"/>
      <c r="J59" s="138"/>
      <c r="K59" s="138">
        <f t="shared" si="5"/>
        <v>0</v>
      </c>
      <c r="L59" s="139">
        <f t="shared" si="5"/>
        <v>0</v>
      </c>
      <c r="M59" s="138">
        <f t="shared" si="6"/>
        <v>347</v>
      </c>
      <c r="N59" s="139">
        <f t="shared" si="6"/>
        <v>443</v>
      </c>
    </row>
    <row r="60" spans="1:14" hidden="1" x14ac:dyDescent="0.25">
      <c r="A60" s="140">
        <v>8</v>
      </c>
      <c r="B60" s="141" t="s">
        <v>123</v>
      </c>
      <c r="C60" s="138"/>
      <c r="D60" s="138"/>
      <c r="E60" s="138"/>
      <c r="F60" s="138"/>
      <c r="G60" s="138"/>
      <c r="H60" s="138"/>
      <c r="I60" s="138"/>
      <c r="J60" s="138"/>
      <c r="K60" s="138">
        <f t="shared" si="5"/>
        <v>0</v>
      </c>
      <c r="L60" s="139">
        <f t="shared" si="5"/>
        <v>0</v>
      </c>
      <c r="M60" s="138">
        <f t="shared" si="6"/>
        <v>338</v>
      </c>
      <c r="N60" s="139">
        <f t="shared" si="6"/>
        <v>488</v>
      </c>
    </row>
    <row r="61" spans="1:14" hidden="1" x14ac:dyDescent="0.25">
      <c r="A61" s="140">
        <v>9</v>
      </c>
      <c r="B61" s="141" t="s">
        <v>124</v>
      </c>
      <c r="C61" s="138"/>
      <c r="D61" s="138"/>
      <c r="E61" s="138"/>
      <c r="F61" s="138"/>
      <c r="G61" s="138"/>
      <c r="H61" s="138"/>
      <c r="I61" s="138"/>
      <c r="J61" s="138"/>
      <c r="K61" s="138">
        <f t="shared" si="5"/>
        <v>0</v>
      </c>
      <c r="L61" s="139">
        <f t="shared" si="5"/>
        <v>0</v>
      </c>
      <c r="M61" s="138">
        <f t="shared" si="6"/>
        <v>2204</v>
      </c>
      <c r="N61" s="139">
        <f t="shared" si="6"/>
        <v>3114</v>
      </c>
    </row>
    <row r="62" spans="1:14" hidden="1" x14ac:dyDescent="0.25">
      <c r="A62" s="140">
        <v>10</v>
      </c>
      <c r="B62" s="141" t="s">
        <v>125</v>
      </c>
      <c r="C62" s="138"/>
      <c r="D62" s="138"/>
      <c r="E62" s="138"/>
      <c r="F62" s="138"/>
      <c r="G62" s="138"/>
      <c r="H62" s="138"/>
      <c r="I62" s="138"/>
      <c r="J62" s="138"/>
      <c r="K62" s="138">
        <f t="shared" si="5"/>
        <v>0</v>
      </c>
      <c r="L62" s="139">
        <f t="shared" si="5"/>
        <v>0</v>
      </c>
      <c r="M62" s="138">
        <f t="shared" si="6"/>
        <v>1126</v>
      </c>
      <c r="N62" s="139">
        <f t="shared" si="6"/>
        <v>1475</v>
      </c>
    </row>
    <row r="63" spans="1:14" hidden="1" x14ac:dyDescent="0.25">
      <c r="A63" s="140">
        <v>11</v>
      </c>
      <c r="B63" s="141" t="s">
        <v>126</v>
      </c>
      <c r="C63" s="138"/>
      <c r="D63" s="138"/>
      <c r="E63" s="138"/>
      <c r="F63" s="138"/>
      <c r="G63" s="138"/>
      <c r="H63" s="138"/>
      <c r="I63" s="138"/>
      <c r="J63" s="138"/>
      <c r="K63" s="138">
        <f t="shared" si="5"/>
        <v>0</v>
      </c>
      <c r="L63" s="139">
        <f t="shared" si="5"/>
        <v>0</v>
      </c>
      <c r="M63" s="138">
        <f t="shared" si="6"/>
        <v>108</v>
      </c>
      <c r="N63" s="139">
        <f t="shared" si="6"/>
        <v>176</v>
      </c>
    </row>
    <row r="64" spans="1:14" ht="24" hidden="1" x14ac:dyDescent="0.25">
      <c r="A64" s="140">
        <v>12</v>
      </c>
      <c r="B64" s="141" t="s">
        <v>127</v>
      </c>
      <c r="C64" s="138"/>
      <c r="D64" s="138"/>
      <c r="E64" s="138"/>
      <c r="F64" s="138"/>
      <c r="G64" s="138"/>
      <c r="H64" s="138"/>
      <c r="I64" s="138"/>
      <c r="J64" s="138"/>
      <c r="K64" s="138">
        <f t="shared" si="5"/>
        <v>0</v>
      </c>
      <c r="L64" s="139">
        <f t="shared" si="5"/>
        <v>0</v>
      </c>
      <c r="M64" s="138">
        <f t="shared" si="6"/>
        <v>56</v>
      </c>
      <c r="N64" s="139">
        <f t="shared" si="6"/>
        <v>56</v>
      </c>
    </row>
    <row r="65" spans="1:14" hidden="1" x14ac:dyDescent="0.25">
      <c r="A65" s="140">
        <v>13</v>
      </c>
      <c r="B65" s="142" t="s">
        <v>128</v>
      </c>
      <c r="C65" s="138"/>
      <c r="D65" s="138"/>
      <c r="E65" s="138"/>
      <c r="F65" s="138"/>
      <c r="G65" s="138"/>
      <c r="H65" s="138"/>
      <c r="I65" s="138"/>
      <c r="J65" s="138"/>
      <c r="K65" s="138">
        <f t="shared" si="5"/>
        <v>0</v>
      </c>
      <c r="L65" s="139">
        <f t="shared" si="5"/>
        <v>0</v>
      </c>
      <c r="M65" s="138">
        <f t="shared" si="6"/>
        <v>93</v>
      </c>
      <c r="N65" s="139">
        <f t="shared" si="6"/>
        <v>164</v>
      </c>
    </row>
    <row r="66" spans="1:14" hidden="1" x14ac:dyDescent="0.25">
      <c r="A66" s="140">
        <v>14</v>
      </c>
      <c r="B66" s="142" t="s">
        <v>129</v>
      </c>
      <c r="C66" s="138"/>
      <c r="D66" s="138"/>
      <c r="E66" s="138"/>
      <c r="F66" s="138"/>
      <c r="G66" s="138"/>
      <c r="H66" s="138"/>
      <c r="I66" s="138"/>
      <c r="J66" s="138"/>
      <c r="K66" s="138">
        <f t="shared" si="5"/>
        <v>0</v>
      </c>
      <c r="L66" s="139">
        <f t="shared" si="5"/>
        <v>0</v>
      </c>
      <c r="M66" s="138">
        <f t="shared" si="6"/>
        <v>5</v>
      </c>
      <c r="N66" s="139">
        <f t="shared" si="6"/>
        <v>3</v>
      </c>
    </row>
    <row r="67" spans="1:14" hidden="1" x14ac:dyDescent="0.25">
      <c r="A67" s="140">
        <v>15</v>
      </c>
      <c r="B67" s="142" t="s">
        <v>130</v>
      </c>
      <c r="C67" s="138"/>
      <c r="D67" s="138"/>
      <c r="E67" s="138"/>
      <c r="F67" s="138"/>
      <c r="G67" s="138"/>
      <c r="H67" s="138"/>
      <c r="I67" s="138"/>
      <c r="J67" s="138"/>
      <c r="K67" s="138">
        <f t="shared" si="5"/>
        <v>0</v>
      </c>
      <c r="L67" s="139">
        <f t="shared" si="5"/>
        <v>0</v>
      </c>
      <c r="M67" s="138">
        <f t="shared" si="6"/>
        <v>84</v>
      </c>
      <c r="N67" s="139">
        <f t="shared" si="6"/>
        <v>62</v>
      </c>
    </row>
    <row r="68" spans="1:14" ht="15.75" hidden="1" thickBot="1" x14ac:dyDescent="0.3">
      <c r="A68" s="270" t="s">
        <v>131</v>
      </c>
      <c r="B68" s="271"/>
      <c r="C68" s="143">
        <f t="shared" ref="C68:N68" si="7">SUM(C53:C67)</f>
        <v>0</v>
      </c>
      <c r="D68" s="143">
        <f t="shared" si="7"/>
        <v>0</v>
      </c>
      <c r="E68" s="143">
        <f>SUM(E53:E67)</f>
        <v>0</v>
      </c>
      <c r="F68" s="143">
        <f t="shared" si="7"/>
        <v>0</v>
      </c>
      <c r="G68" s="143">
        <f>SUM(G53:G67)</f>
        <v>0</v>
      </c>
      <c r="H68" s="143">
        <f t="shared" si="7"/>
        <v>0</v>
      </c>
      <c r="I68" s="143">
        <f t="shared" si="7"/>
        <v>0</v>
      </c>
      <c r="J68" s="143">
        <f t="shared" si="7"/>
        <v>0</v>
      </c>
      <c r="K68" s="143">
        <f t="shared" si="7"/>
        <v>0</v>
      </c>
      <c r="L68" s="144">
        <f t="shared" si="7"/>
        <v>0</v>
      </c>
      <c r="M68" s="143">
        <f t="shared" si="7"/>
        <v>5897</v>
      </c>
      <c r="N68" s="144">
        <f t="shared" si="7"/>
        <v>8060</v>
      </c>
    </row>
    <row r="69" spans="1:14" hidden="1" x14ac:dyDescent="0.25">
      <c r="A69" s="147"/>
      <c r="B69" s="147"/>
      <c r="C69" s="148"/>
      <c r="D69" s="148"/>
      <c r="E69" s="148"/>
      <c r="F69" s="148"/>
      <c r="G69" s="148"/>
      <c r="H69" s="148"/>
      <c r="I69" s="148"/>
      <c r="J69" s="148"/>
      <c r="K69" s="148"/>
      <c r="L69" s="148"/>
    </row>
    <row r="70" spans="1:14" hidden="1" x14ac:dyDescent="0.25">
      <c r="A70" s="147"/>
      <c r="B70" s="147"/>
      <c r="C70" s="108"/>
      <c r="D70" s="104"/>
      <c r="E70" s="104"/>
      <c r="F70" s="104"/>
      <c r="G70" s="104"/>
      <c r="H70" s="104"/>
      <c r="I70" s="104"/>
      <c r="J70" s="104"/>
      <c r="K70" s="104"/>
      <c r="L70" s="104"/>
    </row>
    <row r="71" spans="1:14" ht="15.75" thickBot="1" x14ac:dyDescent="0.3">
      <c r="A71" s="147"/>
      <c r="B71" s="147" t="s">
        <v>169</v>
      </c>
      <c r="C71" s="108"/>
      <c r="D71" s="104"/>
      <c r="E71" s="104"/>
      <c r="F71" s="104"/>
      <c r="G71" s="104"/>
      <c r="H71" s="104"/>
      <c r="I71" s="104"/>
      <c r="J71" s="104"/>
      <c r="K71" s="104"/>
      <c r="L71" s="104"/>
    </row>
    <row r="72" spans="1:14" x14ac:dyDescent="0.25">
      <c r="A72" s="251" t="s">
        <v>5</v>
      </c>
      <c r="B72" s="274" t="s">
        <v>114</v>
      </c>
      <c r="C72" s="268" t="s">
        <v>100</v>
      </c>
      <c r="D72" s="269"/>
      <c r="E72" s="104"/>
      <c r="F72" s="104"/>
      <c r="G72" s="104"/>
      <c r="H72" s="104"/>
      <c r="I72" s="104"/>
      <c r="J72" s="104"/>
      <c r="K72" s="104"/>
      <c r="L72" s="104"/>
    </row>
    <row r="73" spans="1:14" ht="15.75" thickBot="1" x14ac:dyDescent="0.3">
      <c r="A73" s="251"/>
      <c r="B73" s="275"/>
      <c r="C73" s="134" t="s">
        <v>115</v>
      </c>
      <c r="D73" s="135" t="s">
        <v>102</v>
      </c>
      <c r="E73" s="104"/>
      <c r="F73" s="104"/>
      <c r="G73" s="104"/>
      <c r="H73" s="104"/>
      <c r="I73" s="104"/>
      <c r="J73" s="104"/>
      <c r="K73" s="104"/>
      <c r="L73" s="104"/>
    </row>
    <row r="74" spans="1:14" x14ac:dyDescent="0.25">
      <c r="A74" s="136">
        <v>1</v>
      </c>
      <c r="B74" s="137" t="s">
        <v>116</v>
      </c>
      <c r="C74" s="138">
        <f t="shared" ref="C74:D88" si="8">+K13+K33+K53</f>
        <v>34</v>
      </c>
      <c r="D74" s="139">
        <f t="shared" si="8"/>
        <v>29</v>
      </c>
      <c r="E74" s="204"/>
      <c r="F74" s="104"/>
      <c r="G74" s="104"/>
      <c r="H74" s="104"/>
      <c r="I74" s="104"/>
      <c r="J74" s="104"/>
      <c r="K74" s="104"/>
      <c r="L74" s="104"/>
    </row>
    <row r="75" spans="1:14" x14ac:dyDescent="0.25">
      <c r="A75" s="140">
        <v>2</v>
      </c>
      <c r="B75" s="141" t="s">
        <v>117</v>
      </c>
      <c r="C75" s="138">
        <f t="shared" si="8"/>
        <v>34</v>
      </c>
      <c r="D75" s="139">
        <f t="shared" si="8"/>
        <v>36</v>
      </c>
      <c r="E75" s="204"/>
      <c r="F75" s="104"/>
      <c r="G75" s="104"/>
      <c r="H75" s="104"/>
      <c r="I75" s="104"/>
      <c r="J75" s="104"/>
      <c r="K75" s="104"/>
      <c r="L75" s="104"/>
    </row>
    <row r="76" spans="1:14" x14ac:dyDescent="0.25">
      <c r="A76" s="140">
        <v>3</v>
      </c>
      <c r="B76" s="141" t="s">
        <v>118</v>
      </c>
      <c r="C76" s="138">
        <f t="shared" si="8"/>
        <v>136</v>
      </c>
      <c r="D76" s="139">
        <f t="shared" si="8"/>
        <v>259</v>
      </c>
      <c r="E76" s="204"/>
      <c r="F76" s="104"/>
      <c r="G76" s="104"/>
      <c r="H76" s="104"/>
      <c r="I76" s="104"/>
      <c r="J76" s="104"/>
      <c r="K76" s="104"/>
      <c r="L76" s="104"/>
    </row>
    <row r="77" spans="1:14" x14ac:dyDescent="0.25">
      <c r="A77" s="140">
        <v>4</v>
      </c>
      <c r="B77" s="141" t="s">
        <v>119</v>
      </c>
      <c r="C77" s="138">
        <f t="shared" si="8"/>
        <v>27</v>
      </c>
      <c r="D77" s="139">
        <f t="shared" si="8"/>
        <v>35</v>
      </c>
      <c r="E77" s="204"/>
      <c r="F77" s="104"/>
      <c r="G77" s="104"/>
      <c r="H77" s="104"/>
      <c r="I77" s="104"/>
      <c r="J77" s="104"/>
      <c r="K77" s="104"/>
      <c r="L77" s="104"/>
    </row>
    <row r="78" spans="1:14" x14ac:dyDescent="0.25">
      <c r="A78" s="140">
        <v>5</v>
      </c>
      <c r="B78" s="141" t="s">
        <v>120</v>
      </c>
      <c r="C78" s="138">
        <f t="shared" si="8"/>
        <v>854</v>
      </c>
      <c r="D78" s="139">
        <f t="shared" si="8"/>
        <v>1066</v>
      </c>
      <c r="E78" s="204"/>
      <c r="F78" s="104"/>
      <c r="G78" s="104"/>
      <c r="H78" s="104"/>
      <c r="I78" s="104"/>
      <c r="J78" s="104"/>
      <c r="K78" s="104"/>
      <c r="L78" s="104"/>
    </row>
    <row r="79" spans="1:14" x14ac:dyDescent="0.25">
      <c r="A79" s="140">
        <v>6</v>
      </c>
      <c r="B79" s="141" t="s">
        <v>121</v>
      </c>
      <c r="C79" s="138">
        <f t="shared" si="8"/>
        <v>451</v>
      </c>
      <c r="D79" s="139">
        <f t="shared" si="8"/>
        <v>654</v>
      </c>
      <c r="E79" s="204"/>
      <c r="F79" s="104"/>
      <c r="G79" s="104"/>
      <c r="H79" s="104"/>
      <c r="I79" s="104"/>
      <c r="J79" s="104"/>
      <c r="K79" s="104"/>
      <c r="L79" s="104"/>
    </row>
    <row r="80" spans="1:14" x14ac:dyDescent="0.25">
      <c r="A80" s="140">
        <v>7</v>
      </c>
      <c r="B80" s="141" t="s">
        <v>122</v>
      </c>
      <c r="C80" s="138">
        <f t="shared" si="8"/>
        <v>347</v>
      </c>
      <c r="D80" s="139">
        <f t="shared" si="8"/>
        <v>443</v>
      </c>
      <c r="E80" s="204"/>
      <c r="F80" s="104"/>
      <c r="G80" s="104"/>
      <c r="H80" s="104"/>
      <c r="I80" s="104"/>
      <c r="J80" s="104"/>
      <c r="K80" s="104"/>
      <c r="L80" s="104"/>
    </row>
    <row r="81" spans="1:12" x14ac:dyDescent="0.25">
      <c r="A81" s="140">
        <v>8</v>
      </c>
      <c r="B81" s="141" t="s">
        <v>123</v>
      </c>
      <c r="C81" s="138">
        <f t="shared" si="8"/>
        <v>338</v>
      </c>
      <c r="D81" s="139">
        <f t="shared" si="8"/>
        <v>488</v>
      </c>
      <c r="E81" s="204"/>
      <c r="F81" s="104"/>
      <c r="G81" s="104"/>
      <c r="H81" s="104"/>
      <c r="I81" s="104"/>
      <c r="J81" s="104"/>
      <c r="K81" s="104"/>
      <c r="L81" s="104"/>
    </row>
    <row r="82" spans="1:12" x14ac:dyDescent="0.25">
      <c r="A82" s="140">
        <v>9</v>
      </c>
      <c r="B82" s="141" t="s">
        <v>124</v>
      </c>
      <c r="C82" s="138">
        <f t="shared" si="8"/>
        <v>2204</v>
      </c>
      <c r="D82" s="139">
        <f t="shared" si="8"/>
        <v>3114</v>
      </c>
      <c r="E82" s="204"/>
      <c r="F82" s="104"/>
      <c r="G82" s="104"/>
      <c r="H82" s="104"/>
      <c r="I82" s="104"/>
      <c r="J82" s="104"/>
      <c r="K82" s="104"/>
      <c r="L82" s="104"/>
    </row>
    <row r="83" spans="1:12" x14ac:dyDescent="0.25">
      <c r="A83" s="140">
        <v>10</v>
      </c>
      <c r="B83" s="141" t="s">
        <v>125</v>
      </c>
      <c r="C83" s="138">
        <f t="shared" si="8"/>
        <v>1126</v>
      </c>
      <c r="D83" s="139">
        <f t="shared" si="8"/>
        <v>1475</v>
      </c>
      <c r="E83" s="204"/>
      <c r="F83" s="104"/>
      <c r="G83" s="104"/>
      <c r="H83" s="104"/>
      <c r="I83" s="104"/>
      <c r="J83" s="104"/>
      <c r="K83" s="104"/>
      <c r="L83" s="104"/>
    </row>
    <row r="84" spans="1:12" x14ac:dyDescent="0.25">
      <c r="A84" s="140">
        <v>11</v>
      </c>
      <c r="B84" s="141" t="s">
        <v>126</v>
      </c>
      <c r="C84" s="138">
        <f t="shared" si="8"/>
        <v>108</v>
      </c>
      <c r="D84" s="139">
        <f t="shared" si="8"/>
        <v>176</v>
      </c>
      <c r="E84" s="204"/>
      <c r="F84" s="104"/>
      <c r="G84" s="104"/>
      <c r="H84" s="104"/>
      <c r="I84" s="104"/>
      <c r="J84" s="104"/>
      <c r="K84" s="104"/>
      <c r="L84" s="104"/>
    </row>
    <row r="85" spans="1:12" ht="24" x14ac:dyDescent="0.25">
      <c r="A85" s="140">
        <v>12</v>
      </c>
      <c r="B85" s="141" t="s">
        <v>127</v>
      </c>
      <c r="C85" s="138">
        <f t="shared" si="8"/>
        <v>56</v>
      </c>
      <c r="D85" s="139">
        <f t="shared" si="8"/>
        <v>56</v>
      </c>
      <c r="E85" s="204"/>
      <c r="F85" s="104"/>
      <c r="G85" s="104"/>
      <c r="H85" s="104"/>
      <c r="I85" s="104"/>
      <c r="J85" s="104"/>
      <c r="K85" s="104"/>
      <c r="L85" s="104"/>
    </row>
    <row r="86" spans="1:12" x14ac:dyDescent="0.25">
      <c r="A86" s="140">
        <v>13</v>
      </c>
      <c r="B86" s="142" t="s">
        <v>128</v>
      </c>
      <c r="C86" s="138">
        <f t="shared" si="8"/>
        <v>93</v>
      </c>
      <c r="D86" s="139">
        <f t="shared" si="8"/>
        <v>164</v>
      </c>
      <c r="E86" s="204"/>
      <c r="F86" s="104"/>
      <c r="G86" s="104"/>
      <c r="H86" s="104"/>
      <c r="I86" s="104"/>
      <c r="J86" s="104"/>
      <c r="K86" s="104"/>
      <c r="L86" s="104"/>
    </row>
    <row r="87" spans="1:12" x14ac:dyDescent="0.25">
      <c r="A87" s="140">
        <v>14</v>
      </c>
      <c r="B87" s="142" t="s">
        <v>129</v>
      </c>
      <c r="C87" s="138">
        <f t="shared" si="8"/>
        <v>5</v>
      </c>
      <c r="D87" s="139">
        <f t="shared" si="8"/>
        <v>3</v>
      </c>
      <c r="E87" s="204"/>
      <c r="F87" s="104"/>
      <c r="G87" s="104"/>
      <c r="H87" s="104"/>
      <c r="I87" s="104"/>
      <c r="J87" s="104"/>
      <c r="K87" s="104"/>
      <c r="L87" s="104"/>
    </row>
    <row r="88" spans="1:12" ht="15.75" thickBot="1" x14ac:dyDescent="0.3">
      <c r="A88" s="140">
        <v>15</v>
      </c>
      <c r="B88" s="142" t="s">
        <v>130</v>
      </c>
      <c r="C88" s="138">
        <f t="shared" si="8"/>
        <v>84</v>
      </c>
      <c r="D88" s="139">
        <f t="shared" si="8"/>
        <v>62</v>
      </c>
      <c r="E88" s="204"/>
      <c r="F88" s="104"/>
      <c r="G88" s="104"/>
      <c r="H88" s="104"/>
      <c r="I88" s="104"/>
      <c r="J88" s="104"/>
      <c r="K88" s="104"/>
      <c r="L88" s="104"/>
    </row>
    <row r="89" spans="1:12" ht="15.75" thickBot="1" x14ac:dyDescent="0.3">
      <c r="A89" s="270" t="s">
        <v>131</v>
      </c>
      <c r="B89" s="271"/>
      <c r="C89" s="149">
        <f>SUM(C74:C88)</f>
        <v>5897</v>
      </c>
      <c r="D89" s="150">
        <f>SUM(D74:D88)</f>
        <v>8060</v>
      </c>
      <c r="E89" s="104"/>
      <c r="F89" s="104"/>
      <c r="G89" s="104"/>
      <c r="H89" s="104"/>
      <c r="I89" s="104"/>
      <c r="J89" s="104"/>
      <c r="K89" s="104"/>
      <c r="L89" s="104"/>
    </row>
    <row r="90" spans="1:12" x14ac:dyDescent="0.25">
      <c r="A90" s="147"/>
      <c r="B90" s="147"/>
      <c r="C90" s="108"/>
      <c r="D90" s="104"/>
      <c r="E90" s="104"/>
      <c r="F90" s="104"/>
      <c r="G90" s="104"/>
      <c r="H90" s="104"/>
      <c r="I90" s="104"/>
      <c r="J90" s="104"/>
      <c r="K90" s="104"/>
      <c r="L90" s="104"/>
    </row>
    <row r="91" spans="1:12" x14ac:dyDescent="0.25">
      <c r="A91" s="147"/>
      <c r="B91" s="147"/>
      <c r="C91" s="108"/>
      <c r="D91" s="104"/>
      <c r="E91" s="104"/>
      <c r="F91" s="104"/>
      <c r="G91" s="104"/>
      <c r="H91" s="104"/>
      <c r="I91" s="104"/>
      <c r="J91" s="104"/>
      <c r="K91" s="104"/>
      <c r="L91" s="104"/>
    </row>
    <row r="92" spans="1:12" x14ac:dyDescent="0.25">
      <c r="A92" s="147"/>
      <c r="B92" s="147"/>
      <c r="C92" s="108"/>
      <c r="D92" s="104"/>
      <c r="E92" s="104"/>
      <c r="F92" s="104"/>
      <c r="G92" s="104"/>
      <c r="H92" s="104"/>
      <c r="I92" s="104"/>
      <c r="J92" s="104"/>
      <c r="K92" s="104"/>
      <c r="L92" s="104"/>
    </row>
    <row r="93" spans="1:12" x14ac:dyDescent="0.25">
      <c r="A93" s="147"/>
      <c r="B93" s="147"/>
      <c r="C93" s="108"/>
      <c r="D93" s="104"/>
      <c r="E93" s="104"/>
      <c r="F93" s="104"/>
      <c r="G93" s="104"/>
      <c r="H93" s="104"/>
      <c r="I93" s="104"/>
      <c r="J93" s="104"/>
      <c r="K93" s="104"/>
      <c r="L93" s="104"/>
    </row>
    <row r="94" spans="1:12" x14ac:dyDescent="0.25">
      <c r="A94" s="147"/>
      <c r="B94" s="147"/>
      <c r="C94" s="108"/>
      <c r="D94" s="104"/>
      <c r="E94" s="104"/>
      <c r="F94" s="104"/>
      <c r="G94" s="104"/>
      <c r="H94" s="104"/>
      <c r="I94" s="104"/>
      <c r="J94" s="104"/>
      <c r="K94" s="104"/>
      <c r="L94" s="104"/>
    </row>
    <row r="95" spans="1:12" x14ac:dyDescent="0.25">
      <c r="A95" s="147"/>
      <c r="B95" s="147"/>
      <c r="C95" s="108"/>
      <c r="D95" s="104"/>
      <c r="E95" s="104"/>
      <c r="F95" s="104"/>
      <c r="G95" s="104"/>
      <c r="H95" s="104"/>
      <c r="I95" s="104"/>
      <c r="J95" s="104"/>
      <c r="K95" s="104"/>
      <c r="L95" s="104"/>
    </row>
    <row r="96" spans="1:12" x14ac:dyDescent="0.25">
      <c r="A96" s="147"/>
      <c r="B96" s="147"/>
      <c r="C96" s="108"/>
      <c r="D96" s="104"/>
      <c r="E96" s="104"/>
      <c r="F96" s="104"/>
      <c r="G96" s="104"/>
      <c r="H96" s="104"/>
      <c r="I96" s="104"/>
      <c r="J96" s="104"/>
      <c r="K96" s="104"/>
      <c r="L96" s="104"/>
    </row>
    <row r="97" spans="1:12" x14ac:dyDescent="0.25">
      <c r="A97" s="147"/>
      <c r="B97" s="147"/>
      <c r="C97" s="108"/>
      <c r="D97" s="104"/>
      <c r="E97" s="104"/>
      <c r="F97" s="104"/>
      <c r="G97" s="104"/>
      <c r="H97" s="104"/>
      <c r="I97" s="104"/>
      <c r="J97" s="104"/>
      <c r="K97" s="104"/>
      <c r="L97" s="104"/>
    </row>
    <row r="98" spans="1:12" x14ac:dyDescent="0.25">
      <c r="A98" s="147"/>
      <c r="B98" s="147"/>
      <c r="C98" s="108"/>
      <c r="D98" s="104"/>
      <c r="E98" s="104"/>
      <c r="F98" s="104"/>
      <c r="G98" s="104"/>
      <c r="H98" s="104"/>
      <c r="I98" s="104"/>
      <c r="J98" s="104"/>
      <c r="K98" s="104"/>
      <c r="L98" s="104"/>
    </row>
    <row r="99" spans="1:12" x14ac:dyDescent="0.25">
      <c r="A99" s="147"/>
      <c r="B99" s="147"/>
      <c r="C99" s="108"/>
      <c r="D99" s="104"/>
      <c r="E99" s="104"/>
      <c r="F99" s="104"/>
      <c r="G99" s="104"/>
      <c r="H99" s="104"/>
      <c r="I99" s="104"/>
      <c r="J99" s="104"/>
      <c r="K99" s="104"/>
      <c r="L99" s="104"/>
    </row>
    <row r="100" spans="1:12" x14ac:dyDescent="0.25">
      <c r="A100" s="147"/>
      <c r="B100" s="147"/>
      <c r="C100" s="108"/>
      <c r="D100" s="104"/>
      <c r="E100" s="104"/>
      <c r="F100" s="104"/>
      <c r="G100" s="104"/>
      <c r="H100" s="104"/>
      <c r="I100" s="104"/>
      <c r="J100" s="104"/>
      <c r="K100" s="104"/>
      <c r="L100" s="104"/>
    </row>
    <row r="101" spans="1:12" x14ac:dyDescent="0.25">
      <c r="A101" s="147"/>
      <c r="B101" s="147"/>
      <c r="C101" s="108"/>
      <c r="D101" s="104"/>
      <c r="E101" s="104"/>
      <c r="F101" s="104"/>
      <c r="G101" s="104"/>
      <c r="H101" s="104"/>
      <c r="I101" s="104"/>
      <c r="J101" s="104"/>
      <c r="K101" s="104"/>
      <c r="L101" s="104"/>
    </row>
    <row r="102" spans="1:12" x14ac:dyDescent="0.25">
      <c r="A102" s="147"/>
      <c r="B102" s="147"/>
      <c r="C102" s="108"/>
      <c r="D102" s="104"/>
      <c r="E102" s="104"/>
      <c r="F102" s="104"/>
      <c r="G102" s="104"/>
      <c r="H102" s="104"/>
      <c r="I102" s="104"/>
      <c r="J102" s="104"/>
      <c r="K102" s="104"/>
      <c r="L102" s="104"/>
    </row>
    <row r="103" spans="1:12" x14ac:dyDescent="0.25">
      <c r="A103" s="147"/>
      <c r="B103" s="147"/>
      <c r="C103" s="108"/>
      <c r="D103" s="104"/>
      <c r="E103" s="104"/>
      <c r="F103" s="104"/>
      <c r="G103" s="104"/>
      <c r="H103" s="104"/>
      <c r="I103" s="104"/>
      <c r="J103" s="104"/>
      <c r="K103" s="104"/>
      <c r="L103" s="104"/>
    </row>
    <row r="104" spans="1:12" x14ac:dyDescent="0.25">
      <c r="A104" s="147"/>
      <c r="B104" s="147"/>
      <c r="C104" s="108"/>
      <c r="D104" s="104"/>
      <c r="E104" s="104"/>
      <c r="F104" s="104"/>
      <c r="G104" s="104"/>
      <c r="H104" s="104"/>
      <c r="I104" s="104"/>
      <c r="J104" s="104"/>
      <c r="K104" s="104"/>
      <c r="L104" s="104"/>
    </row>
    <row r="105" spans="1:12" x14ac:dyDescent="0.25">
      <c r="A105" s="147"/>
      <c r="B105" s="147"/>
      <c r="C105" s="108"/>
      <c r="D105" s="104"/>
      <c r="E105" s="104"/>
      <c r="F105" s="104"/>
      <c r="G105" s="104"/>
      <c r="H105" s="104"/>
      <c r="I105" s="104"/>
      <c r="J105" s="104"/>
      <c r="K105" s="104"/>
      <c r="L105" s="104"/>
    </row>
    <row r="106" spans="1:12" x14ac:dyDescent="0.25">
      <c r="A106" s="147"/>
      <c r="B106" s="147"/>
      <c r="C106" s="108"/>
      <c r="D106" s="104"/>
      <c r="E106" s="104"/>
      <c r="F106" s="104"/>
      <c r="G106" s="104"/>
      <c r="H106" s="104"/>
      <c r="I106" s="104"/>
      <c r="J106" s="104"/>
      <c r="K106" s="104"/>
      <c r="L106" s="104"/>
    </row>
    <row r="107" spans="1:12" x14ac:dyDescent="0.25">
      <c r="A107" s="147"/>
      <c r="B107" s="147"/>
      <c r="C107" s="108"/>
      <c r="D107" s="104"/>
      <c r="E107" s="104"/>
      <c r="F107" s="104"/>
      <c r="G107" s="104"/>
      <c r="H107" s="104"/>
      <c r="I107" s="104"/>
      <c r="J107" s="104"/>
      <c r="K107" s="104"/>
      <c r="L107" s="104"/>
    </row>
    <row r="108" spans="1:12" x14ac:dyDescent="0.25">
      <c r="A108" s="147"/>
      <c r="B108" s="147"/>
      <c r="C108" s="108"/>
      <c r="D108" s="104"/>
      <c r="E108" s="104"/>
      <c r="F108" s="104"/>
      <c r="G108" s="104"/>
      <c r="H108" s="104"/>
      <c r="I108" s="104"/>
      <c r="J108" s="104"/>
      <c r="K108" s="104"/>
      <c r="L108" s="104"/>
    </row>
    <row r="109" spans="1:12" x14ac:dyDescent="0.25">
      <c r="A109" s="147"/>
      <c r="B109" s="147"/>
      <c r="C109" s="108"/>
      <c r="D109" s="104"/>
      <c r="E109" s="104"/>
      <c r="F109" s="104"/>
      <c r="G109" s="104"/>
      <c r="H109" s="104"/>
      <c r="I109" s="104"/>
      <c r="J109" s="104"/>
      <c r="K109" s="104"/>
      <c r="L109" s="104"/>
    </row>
    <row r="110" spans="1:12" x14ac:dyDescent="0.25">
      <c r="A110" s="147"/>
      <c r="B110" s="147"/>
      <c r="C110" s="108"/>
      <c r="D110" s="104"/>
      <c r="E110" s="104"/>
      <c r="F110" s="104"/>
      <c r="G110" s="104"/>
      <c r="H110" s="104"/>
      <c r="I110" s="104"/>
      <c r="J110" s="104"/>
      <c r="K110" s="104"/>
      <c r="L110" s="104"/>
    </row>
    <row r="111" spans="1:12" x14ac:dyDescent="0.25">
      <c r="A111" s="147"/>
      <c r="B111" s="147"/>
      <c r="C111" s="108"/>
      <c r="D111" s="104"/>
      <c r="E111" s="104"/>
      <c r="F111" s="104"/>
      <c r="G111" s="104"/>
      <c r="H111" s="104"/>
      <c r="I111" s="104"/>
      <c r="J111" s="104"/>
      <c r="K111" s="104"/>
      <c r="L111" s="104"/>
    </row>
    <row r="113" spans="2:11" x14ac:dyDescent="0.25">
      <c r="B113" s="67" t="s">
        <v>61</v>
      </c>
      <c r="C113" s="14" t="s">
        <v>89</v>
      </c>
      <c r="D113" s="14"/>
      <c r="E113" s="14"/>
      <c r="F113" s="48" t="s">
        <v>134</v>
      </c>
      <c r="H113" t="s">
        <v>138</v>
      </c>
    </row>
    <row r="114" spans="2:11" ht="15" customHeight="1" x14ac:dyDescent="0.25">
      <c r="C114" s="246" t="s">
        <v>135</v>
      </c>
      <c r="D114" s="246"/>
      <c r="E114" s="246"/>
      <c r="F114" s="48"/>
      <c r="G114" s="48"/>
      <c r="H114" s="48" t="s">
        <v>139</v>
      </c>
      <c r="I114" s="48"/>
      <c r="J114" s="48"/>
      <c r="K114" s="48"/>
    </row>
    <row r="115" spans="2:11" ht="15" customHeight="1" x14ac:dyDescent="0.25">
      <c r="C115" s="246" t="s">
        <v>136</v>
      </c>
      <c r="D115" s="246"/>
      <c r="E115" s="246"/>
      <c r="F115" s="48"/>
      <c r="G115" s="48"/>
      <c r="H115" s="48" t="s">
        <v>182</v>
      </c>
      <c r="I115" s="48"/>
      <c r="J115" s="48"/>
      <c r="K115" s="48"/>
    </row>
    <row r="116" spans="2:11" x14ac:dyDescent="0.25">
      <c r="B116" s="67" t="s">
        <v>66</v>
      </c>
      <c r="C116" s="48" t="s">
        <v>194</v>
      </c>
      <c r="G116" s="48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80" workbookViewId="0">
      <selection activeCell="I27" sqref="I27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35"/>
      <c r="C2" s="235"/>
      <c r="L2" s="131" t="s">
        <v>112</v>
      </c>
    </row>
    <row r="3" spans="1:12" ht="18.75" x14ac:dyDescent="0.3">
      <c r="H3" s="132"/>
      <c r="I3" s="132"/>
      <c r="J3" s="132"/>
    </row>
    <row r="4" spans="1:12" x14ac:dyDescent="0.25">
      <c r="A4" s="232"/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</row>
    <row r="5" spans="1:12" x14ac:dyDescent="0.25">
      <c r="A5" s="216"/>
      <c r="B5" s="216"/>
      <c r="C5" s="216"/>
      <c r="D5" s="216"/>
      <c r="E5" s="216"/>
      <c r="F5" s="216"/>
      <c r="G5" s="216"/>
      <c r="H5" s="216"/>
      <c r="I5" s="216"/>
      <c r="J5" s="216"/>
      <c r="K5" s="216"/>
      <c r="L5" s="216"/>
    </row>
    <row r="6" spans="1:12" x14ac:dyDescent="0.25">
      <c r="A6" s="231" t="s">
        <v>2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</row>
    <row r="7" spans="1:12" x14ac:dyDescent="0.25">
      <c r="A7" s="232" t="s">
        <v>3</v>
      </c>
      <c r="B7" s="232"/>
      <c r="C7" s="232"/>
      <c r="D7" s="232"/>
      <c r="E7" s="232"/>
      <c r="F7" s="232"/>
      <c r="G7" s="232"/>
      <c r="H7" s="232"/>
      <c r="I7" s="232"/>
      <c r="J7" s="232"/>
      <c r="K7" s="232"/>
      <c r="L7" s="232"/>
    </row>
    <row r="8" spans="1:12" x14ac:dyDescent="0.25">
      <c r="A8" s="233" t="s">
        <v>4</v>
      </c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</row>
    <row r="10" spans="1:12" ht="15.75" customHeight="1" thickBot="1" x14ac:dyDescent="0.3">
      <c r="A10" s="14"/>
      <c r="B10" s="267" t="s">
        <v>113</v>
      </c>
      <c r="C10" s="267"/>
      <c r="D10" s="267"/>
      <c r="E10" s="267"/>
      <c r="F10" s="267"/>
      <c r="G10" s="267"/>
      <c r="H10" s="267"/>
      <c r="I10" s="267"/>
      <c r="J10" s="267"/>
      <c r="K10" s="267"/>
      <c r="L10" s="267"/>
    </row>
    <row r="11" spans="1:12" x14ac:dyDescent="0.25">
      <c r="A11" s="272" t="s">
        <v>5</v>
      </c>
      <c r="B11" s="274" t="s">
        <v>114</v>
      </c>
      <c r="C11" s="276" t="s">
        <v>96</v>
      </c>
      <c r="D11" s="276"/>
      <c r="E11" s="268" t="s">
        <v>97</v>
      </c>
      <c r="F11" s="268"/>
      <c r="G11" s="268" t="s">
        <v>98</v>
      </c>
      <c r="H11" s="268"/>
      <c r="I11" s="268" t="s">
        <v>99</v>
      </c>
      <c r="J11" s="268"/>
      <c r="K11" s="268" t="s">
        <v>137</v>
      </c>
      <c r="L11" s="269"/>
    </row>
    <row r="12" spans="1:12" ht="15.75" thickBot="1" x14ac:dyDescent="0.3">
      <c r="A12" s="273"/>
      <c r="B12" s="275"/>
      <c r="C12" s="134" t="s">
        <v>115</v>
      </c>
      <c r="D12" s="134" t="s">
        <v>102</v>
      </c>
      <c r="E12" s="134" t="s">
        <v>115</v>
      </c>
      <c r="F12" s="134" t="s">
        <v>102</v>
      </c>
      <c r="G12" s="134" t="s">
        <v>115</v>
      </c>
      <c r="H12" s="134" t="s">
        <v>102</v>
      </c>
      <c r="I12" s="134" t="s">
        <v>115</v>
      </c>
      <c r="J12" s="134" t="s">
        <v>102</v>
      </c>
      <c r="K12" s="134" t="s">
        <v>115</v>
      </c>
      <c r="L12" s="135" t="s">
        <v>102</v>
      </c>
    </row>
    <row r="13" spans="1:12" x14ac:dyDescent="0.25">
      <c r="A13" s="136">
        <v>1</v>
      </c>
      <c r="B13" s="137" t="s">
        <v>116</v>
      </c>
      <c r="C13" s="138">
        <v>6</v>
      </c>
      <c r="D13" s="138">
        <v>9</v>
      </c>
      <c r="E13" s="138">
        <v>14</v>
      </c>
      <c r="F13" s="138">
        <v>8</v>
      </c>
      <c r="G13" s="138">
        <v>14</v>
      </c>
      <c r="H13" s="138">
        <v>12</v>
      </c>
      <c r="I13" s="138">
        <v>12</v>
      </c>
      <c r="J13" s="138">
        <v>10</v>
      </c>
      <c r="K13" s="138">
        <f>+C13+E13+G13+I13</f>
        <v>46</v>
      </c>
      <c r="L13" s="139">
        <f>+D13+F13+H13+J13</f>
        <v>39</v>
      </c>
    </row>
    <row r="14" spans="1:12" x14ac:dyDescent="0.25">
      <c r="A14" s="140">
        <v>2</v>
      </c>
      <c r="B14" s="141" t="s">
        <v>117</v>
      </c>
      <c r="C14" s="138">
        <v>6</v>
      </c>
      <c r="D14" s="138">
        <v>8</v>
      </c>
      <c r="E14" s="138">
        <v>14</v>
      </c>
      <c r="F14" s="138">
        <v>6</v>
      </c>
      <c r="G14" s="138">
        <v>14</v>
      </c>
      <c r="H14" s="138">
        <v>22</v>
      </c>
      <c r="I14" s="138">
        <v>12</v>
      </c>
      <c r="J14" s="138">
        <v>15</v>
      </c>
      <c r="K14" s="138">
        <f t="shared" ref="K14:L27" si="0">+C14+E14+G14+I14</f>
        <v>46</v>
      </c>
      <c r="L14" s="139">
        <f t="shared" si="0"/>
        <v>51</v>
      </c>
    </row>
    <row r="15" spans="1:12" x14ac:dyDescent="0.25">
      <c r="A15" s="140">
        <v>3</v>
      </c>
      <c r="B15" s="141" t="s">
        <v>118</v>
      </c>
      <c r="C15" s="138">
        <v>26</v>
      </c>
      <c r="D15" s="138">
        <v>84</v>
      </c>
      <c r="E15" s="138">
        <v>55</v>
      </c>
      <c r="F15" s="138">
        <v>82</v>
      </c>
      <c r="G15" s="138">
        <v>55</v>
      </c>
      <c r="H15" s="138">
        <v>93</v>
      </c>
      <c r="I15" s="138">
        <v>55</v>
      </c>
      <c r="J15" s="138">
        <v>72</v>
      </c>
      <c r="K15" s="138">
        <f t="shared" si="0"/>
        <v>191</v>
      </c>
      <c r="L15" s="139">
        <f t="shared" si="0"/>
        <v>331</v>
      </c>
    </row>
    <row r="16" spans="1:12" x14ac:dyDescent="0.25">
      <c r="A16" s="140">
        <v>4</v>
      </c>
      <c r="B16" s="141" t="s">
        <v>119</v>
      </c>
      <c r="C16" s="138">
        <v>5</v>
      </c>
      <c r="D16" s="138">
        <v>9</v>
      </c>
      <c r="E16" s="138">
        <v>11</v>
      </c>
      <c r="F16" s="138">
        <v>13</v>
      </c>
      <c r="G16" s="138">
        <v>11</v>
      </c>
      <c r="H16" s="138">
        <v>13</v>
      </c>
      <c r="I16" s="138">
        <v>11</v>
      </c>
      <c r="J16" s="138">
        <v>12</v>
      </c>
      <c r="K16" s="138">
        <f t="shared" si="0"/>
        <v>38</v>
      </c>
      <c r="L16" s="139">
        <f t="shared" si="0"/>
        <v>47</v>
      </c>
    </row>
    <row r="17" spans="1:14" x14ac:dyDescent="0.25">
      <c r="A17" s="140">
        <v>5</v>
      </c>
      <c r="B17" s="141" t="s">
        <v>120</v>
      </c>
      <c r="C17" s="138">
        <v>158</v>
      </c>
      <c r="D17" s="138">
        <v>411</v>
      </c>
      <c r="E17" s="138">
        <v>348</v>
      </c>
      <c r="F17" s="138">
        <v>324</v>
      </c>
      <c r="G17" s="138">
        <v>348</v>
      </c>
      <c r="H17" s="138">
        <v>331</v>
      </c>
      <c r="I17" s="138">
        <v>347</v>
      </c>
      <c r="J17" s="138">
        <v>285</v>
      </c>
      <c r="K17" s="138">
        <f t="shared" si="0"/>
        <v>1201</v>
      </c>
      <c r="L17" s="139">
        <f t="shared" si="0"/>
        <v>1351</v>
      </c>
    </row>
    <row r="18" spans="1:14" x14ac:dyDescent="0.25">
      <c r="A18" s="140">
        <v>6</v>
      </c>
      <c r="B18" s="141" t="s">
        <v>121</v>
      </c>
      <c r="C18" s="138">
        <v>85</v>
      </c>
      <c r="D18" s="138">
        <v>130</v>
      </c>
      <c r="E18" s="138">
        <v>183</v>
      </c>
      <c r="F18" s="138">
        <v>194</v>
      </c>
      <c r="G18" s="138">
        <v>183</v>
      </c>
      <c r="H18" s="138">
        <v>330</v>
      </c>
      <c r="I18" s="138">
        <v>183</v>
      </c>
      <c r="J18" s="138">
        <v>157</v>
      </c>
      <c r="K18" s="138">
        <f t="shared" si="0"/>
        <v>634</v>
      </c>
      <c r="L18" s="139">
        <f t="shared" si="0"/>
        <v>811</v>
      </c>
    </row>
    <row r="19" spans="1:14" x14ac:dyDescent="0.25">
      <c r="A19" s="140">
        <v>7</v>
      </c>
      <c r="B19" s="141" t="s">
        <v>122</v>
      </c>
      <c r="C19" s="138">
        <v>65</v>
      </c>
      <c r="D19" s="138">
        <v>148</v>
      </c>
      <c r="E19" s="138">
        <v>141</v>
      </c>
      <c r="F19" s="138">
        <v>123</v>
      </c>
      <c r="G19" s="138">
        <v>141</v>
      </c>
      <c r="H19" s="138">
        <v>172</v>
      </c>
      <c r="I19" s="138">
        <v>141</v>
      </c>
      <c r="J19" s="138">
        <v>103</v>
      </c>
      <c r="K19" s="138">
        <f t="shared" si="0"/>
        <v>488</v>
      </c>
      <c r="L19" s="139">
        <f t="shared" si="0"/>
        <v>546</v>
      </c>
    </row>
    <row r="20" spans="1:14" x14ac:dyDescent="0.25">
      <c r="A20" s="140">
        <v>8</v>
      </c>
      <c r="B20" s="141" t="s">
        <v>123</v>
      </c>
      <c r="C20" s="138">
        <v>62</v>
      </c>
      <c r="D20" s="138">
        <v>132</v>
      </c>
      <c r="E20" s="138">
        <v>138</v>
      </c>
      <c r="F20" s="138">
        <v>145</v>
      </c>
      <c r="G20" s="138">
        <v>138</v>
      </c>
      <c r="H20" s="138">
        <v>211</v>
      </c>
      <c r="I20" s="138">
        <v>134</v>
      </c>
      <c r="J20" s="138">
        <v>113</v>
      </c>
      <c r="K20" s="138">
        <f t="shared" si="0"/>
        <v>472</v>
      </c>
      <c r="L20" s="139">
        <f t="shared" si="0"/>
        <v>601</v>
      </c>
    </row>
    <row r="21" spans="1:14" x14ac:dyDescent="0.25">
      <c r="A21" s="140">
        <v>9</v>
      </c>
      <c r="B21" s="141" t="s">
        <v>124</v>
      </c>
      <c r="C21" s="138">
        <v>408</v>
      </c>
      <c r="D21" s="138">
        <v>935</v>
      </c>
      <c r="E21" s="138">
        <v>898</v>
      </c>
      <c r="F21" s="138">
        <v>1024</v>
      </c>
      <c r="G21" s="138">
        <v>898</v>
      </c>
      <c r="H21" s="138">
        <v>1155</v>
      </c>
      <c r="I21" s="138">
        <v>898</v>
      </c>
      <c r="J21" s="138">
        <v>829</v>
      </c>
      <c r="K21" s="138">
        <f t="shared" si="0"/>
        <v>3102</v>
      </c>
      <c r="L21" s="139">
        <f t="shared" si="0"/>
        <v>3943</v>
      </c>
    </row>
    <row r="22" spans="1:14" x14ac:dyDescent="0.25">
      <c r="A22" s="140">
        <v>10</v>
      </c>
      <c r="B22" s="141" t="s">
        <v>125</v>
      </c>
      <c r="C22" s="138">
        <v>208</v>
      </c>
      <c r="D22" s="138">
        <v>398</v>
      </c>
      <c r="E22" s="138">
        <v>459</v>
      </c>
      <c r="F22" s="138">
        <v>481</v>
      </c>
      <c r="G22" s="138">
        <v>459</v>
      </c>
      <c r="H22" s="138">
        <v>596</v>
      </c>
      <c r="I22" s="138">
        <v>453</v>
      </c>
      <c r="J22" s="138">
        <v>377</v>
      </c>
      <c r="K22" s="138">
        <f t="shared" si="0"/>
        <v>1579</v>
      </c>
      <c r="L22" s="139">
        <f t="shared" si="0"/>
        <v>1852</v>
      </c>
    </row>
    <row r="23" spans="1:14" x14ac:dyDescent="0.25">
      <c r="A23" s="140">
        <v>11</v>
      </c>
      <c r="B23" s="141" t="s">
        <v>126</v>
      </c>
      <c r="C23" s="138">
        <v>20</v>
      </c>
      <c r="D23" s="138">
        <v>57</v>
      </c>
      <c r="E23" s="138">
        <v>44</v>
      </c>
      <c r="F23" s="138">
        <v>57</v>
      </c>
      <c r="G23" s="138">
        <v>44</v>
      </c>
      <c r="H23" s="138">
        <v>62</v>
      </c>
      <c r="I23" s="138">
        <v>44</v>
      </c>
      <c r="J23" s="138">
        <v>33</v>
      </c>
      <c r="K23" s="138">
        <f t="shared" si="0"/>
        <v>152</v>
      </c>
      <c r="L23" s="139">
        <f t="shared" si="0"/>
        <v>209</v>
      </c>
    </row>
    <row r="24" spans="1:14" ht="24" x14ac:dyDescent="0.25">
      <c r="A24" s="140">
        <v>12</v>
      </c>
      <c r="B24" s="141" t="s">
        <v>127</v>
      </c>
      <c r="C24" s="138">
        <v>10</v>
      </c>
      <c r="D24" s="138">
        <v>18</v>
      </c>
      <c r="E24" s="138">
        <v>23</v>
      </c>
      <c r="F24" s="138">
        <v>21</v>
      </c>
      <c r="G24" s="138">
        <v>23</v>
      </c>
      <c r="H24" s="138">
        <v>17</v>
      </c>
      <c r="I24" s="138">
        <v>23</v>
      </c>
      <c r="J24" s="138">
        <v>15</v>
      </c>
      <c r="K24" s="138">
        <f t="shared" si="0"/>
        <v>79</v>
      </c>
      <c r="L24" s="139">
        <f t="shared" si="0"/>
        <v>71</v>
      </c>
    </row>
    <row r="25" spans="1:14" x14ac:dyDescent="0.25">
      <c r="A25" s="140">
        <v>13</v>
      </c>
      <c r="B25" s="142" t="s">
        <v>128</v>
      </c>
      <c r="C25" s="138">
        <v>17</v>
      </c>
      <c r="D25" s="138">
        <v>46</v>
      </c>
      <c r="E25" s="138">
        <v>38</v>
      </c>
      <c r="F25" s="138">
        <v>62</v>
      </c>
      <c r="G25" s="138">
        <v>38</v>
      </c>
      <c r="H25" s="138">
        <v>56</v>
      </c>
      <c r="I25" s="138">
        <v>34</v>
      </c>
      <c r="J25" s="138">
        <v>41</v>
      </c>
      <c r="K25" s="138">
        <f t="shared" si="0"/>
        <v>127</v>
      </c>
      <c r="L25" s="139">
        <f t="shared" si="0"/>
        <v>205</v>
      </c>
    </row>
    <row r="26" spans="1:14" x14ac:dyDescent="0.25">
      <c r="A26" s="140">
        <v>14</v>
      </c>
      <c r="B26" s="142" t="s">
        <v>129</v>
      </c>
      <c r="C26" s="138">
        <v>1</v>
      </c>
      <c r="D26" s="138">
        <v>0</v>
      </c>
      <c r="E26" s="138">
        <v>2</v>
      </c>
      <c r="F26" s="138">
        <v>1</v>
      </c>
      <c r="G26" s="138">
        <v>2</v>
      </c>
      <c r="H26" s="138">
        <v>2</v>
      </c>
      <c r="I26" s="138">
        <v>2</v>
      </c>
      <c r="J26" s="138">
        <v>12</v>
      </c>
      <c r="K26" s="138">
        <f t="shared" si="0"/>
        <v>7</v>
      </c>
      <c r="L26" s="139">
        <f t="shared" si="0"/>
        <v>15</v>
      </c>
    </row>
    <row r="27" spans="1:14" ht="15.75" thickBot="1" x14ac:dyDescent="0.3">
      <c r="A27" s="140">
        <v>15</v>
      </c>
      <c r="B27" s="142" t="s">
        <v>130</v>
      </c>
      <c r="C27" s="138">
        <v>14</v>
      </c>
      <c r="D27" s="138">
        <v>17</v>
      </c>
      <c r="E27" s="138">
        <v>35</v>
      </c>
      <c r="F27" s="138">
        <v>24</v>
      </c>
      <c r="G27" s="138">
        <v>35</v>
      </c>
      <c r="H27" s="138">
        <v>21</v>
      </c>
      <c r="I27" s="138">
        <v>32</v>
      </c>
      <c r="J27" s="138">
        <v>21</v>
      </c>
      <c r="K27" s="138">
        <f t="shared" si="0"/>
        <v>116</v>
      </c>
      <c r="L27" s="139">
        <f t="shared" si="0"/>
        <v>83</v>
      </c>
    </row>
    <row r="28" spans="1:14" ht="15.75" thickBot="1" x14ac:dyDescent="0.3">
      <c r="A28" s="270" t="s">
        <v>131</v>
      </c>
      <c r="B28" s="271"/>
      <c r="C28" s="143">
        <f t="shared" ref="C28:H28" si="1">SUM(C13:C27)</f>
        <v>1091</v>
      </c>
      <c r="D28" s="143">
        <f t="shared" si="1"/>
        <v>2402</v>
      </c>
      <c r="E28" s="143">
        <f>SUM(E13:E27)</f>
        <v>2403</v>
      </c>
      <c r="F28" s="143">
        <f t="shared" si="1"/>
        <v>2565</v>
      </c>
      <c r="G28" s="143">
        <f>SUM(G13:G27)</f>
        <v>2403</v>
      </c>
      <c r="H28" s="143">
        <f t="shared" si="1"/>
        <v>3093</v>
      </c>
      <c r="I28" s="143">
        <f>SUM(I13:I27)</f>
        <v>2381</v>
      </c>
      <c r="J28" s="143">
        <f>SUM(J13:J27)</f>
        <v>2095</v>
      </c>
      <c r="K28" s="143">
        <f>SUM(K13:K27)</f>
        <v>8278</v>
      </c>
      <c r="L28" s="144">
        <f>SUM(L13:L27)</f>
        <v>10155</v>
      </c>
    </row>
    <row r="29" spans="1:14" x14ac:dyDescent="0.25">
      <c r="A29" s="145"/>
      <c r="B29" s="124"/>
      <c r="C29" s="108"/>
      <c r="D29" s="104"/>
      <c r="E29" s="104"/>
      <c r="F29" s="104"/>
      <c r="G29" s="104"/>
      <c r="H29" s="104"/>
      <c r="I29" s="104"/>
      <c r="J29" s="104"/>
      <c r="K29" s="104"/>
      <c r="L29" s="104"/>
    </row>
    <row r="30" spans="1:14" ht="15.75" hidden="1" customHeight="1" thickBot="1" x14ac:dyDescent="0.3">
      <c r="A30" s="14"/>
      <c r="B30" s="267" t="s">
        <v>132</v>
      </c>
      <c r="C30" s="267"/>
      <c r="D30" s="267"/>
      <c r="E30" s="267"/>
      <c r="F30" s="267"/>
      <c r="G30" s="267"/>
      <c r="H30" s="267"/>
      <c r="I30" s="267"/>
      <c r="J30" s="267"/>
      <c r="K30" s="267"/>
      <c r="L30" s="267"/>
    </row>
    <row r="31" spans="1:14" hidden="1" x14ac:dyDescent="0.25">
      <c r="A31" s="272" t="s">
        <v>5</v>
      </c>
      <c r="B31" s="274" t="s">
        <v>114</v>
      </c>
      <c r="C31" s="276" t="s">
        <v>105</v>
      </c>
      <c r="D31" s="276"/>
      <c r="E31" s="268" t="s">
        <v>106</v>
      </c>
      <c r="F31" s="268"/>
      <c r="G31" s="268" t="s">
        <v>72</v>
      </c>
      <c r="H31" s="268"/>
      <c r="I31" s="268" t="s">
        <v>73</v>
      </c>
      <c r="J31" s="268"/>
      <c r="K31" s="268" t="s">
        <v>100</v>
      </c>
      <c r="L31" s="269"/>
      <c r="M31" s="268" t="s">
        <v>181</v>
      </c>
      <c r="N31" s="269"/>
    </row>
    <row r="32" spans="1:14" ht="15.75" hidden="1" thickBot="1" x14ac:dyDescent="0.3">
      <c r="A32" s="273"/>
      <c r="B32" s="275"/>
      <c r="C32" s="134" t="s">
        <v>115</v>
      </c>
      <c r="D32" s="134" t="s">
        <v>102</v>
      </c>
      <c r="E32" s="134" t="s">
        <v>115</v>
      </c>
      <c r="F32" s="134" t="s">
        <v>102</v>
      </c>
      <c r="G32" s="134" t="s">
        <v>115</v>
      </c>
      <c r="H32" s="134" t="s">
        <v>102</v>
      </c>
      <c r="I32" s="134" t="s">
        <v>115</v>
      </c>
      <c r="J32" s="134" t="s">
        <v>102</v>
      </c>
      <c r="K32" s="134" t="s">
        <v>115</v>
      </c>
      <c r="L32" s="135" t="s">
        <v>102</v>
      </c>
      <c r="M32" s="134" t="s">
        <v>115</v>
      </c>
      <c r="N32" s="135" t="s">
        <v>102</v>
      </c>
    </row>
    <row r="33" spans="1:14" hidden="1" x14ac:dyDescent="0.25">
      <c r="A33" s="136">
        <v>1</v>
      </c>
      <c r="B33" s="137" t="s">
        <v>116</v>
      </c>
      <c r="C33" s="138"/>
      <c r="D33" s="138"/>
      <c r="E33" s="138"/>
      <c r="F33" s="138"/>
      <c r="G33" s="138"/>
      <c r="H33" s="138"/>
      <c r="I33" s="138"/>
      <c r="J33" s="138"/>
      <c r="K33" s="138">
        <f>+C33+E33+G33+I33</f>
        <v>0</v>
      </c>
      <c r="L33" s="139">
        <f>+D33+F33+H33+J33</f>
        <v>0</v>
      </c>
      <c r="M33" s="138">
        <f>+K33+K13</f>
        <v>46</v>
      </c>
      <c r="N33" s="139">
        <f>+L33+L13</f>
        <v>39</v>
      </c>
    </row>
    <row r="34" spans="1:14" hidden="1" x14ac:dyDescent="0.25">
      <c r="A34" s="140">
        <v>2</v>
      </c>
      <c r="B34" s="141" t="s">
        <v>117</v>
      </c>
      <c r="C34" s="138"/>
      <c r="D34" s="138"/>
      <c r="E34" s="138"/>
      <c r="F34" s="138"/>
      <c r="G34" s="138"/>
      <c r="H34" s="138"/>
      <c r="I34" s="138"/>
      <c r="J34" s="138"/>
      <c r="K34" s="138">
        <f t="shared" ref="K34:L47" si="2">+C34+E34+G34+I34</f>
        <v>0</v>
      </c>
      <c r="L34" s="139">
        <f t="shared" si="2"/>
        <v>0</v>
      </c>
      <c r="M34" s="138">
        <f>+K34+K14</f>
        <v>46</v>
      </c>
      <c r="N34" s="139">
        <f>+L34+L14</f>
        <v>51</v>
      </c>
    </row>
    <row r="35" spans="1:14" hidden="1" x14ac:dyDescent="0.25">
      <c r="A35" s="140">
        <v>3</v>
      </c>
      <c r="B35" s="141" t="s">
        <v>118</v>
      </c>
      <c r="C35" s="138"/>
      <c r="D35" s="138"/>
      <c r="E35" s="138"/>
      <c r="F35" s="138"/>
      <c r="G35" s="138"/>
      <c r="H35" s="138"/>
      <c r="I35" s="138"/>
      <c r="J35" s="138"/>
      <c r="K35" s="138">
        <f t="shared" si="2"/>
        <v>0</v>
      </c>
      <c r="L35" s="139">
        <f t="shared" si="2"/>
        <v>0</v>
      </c>
      <c r="M35" s="138">
        <f t="shared" ref="M35:N47" si="3">+K35+K15</f>
        <v>191</v>
      </c>
      <c r="N35" s="139">
        <f t="shared" si="3"/>
        <v>331</v>
      </c>
    </row>
    <row r="36" spans="1:14" hidden="1" x14ac:dyDescent="0.25">
      <c r="A36" s="140">
        <v>4</v>
      </c>
      <c r="B36" s="141" t="s">
        <v>119</v>
      </c>
      <c r="C36" s="138"/>
      <c r="D36" s="138"/>
      <c r="E36" s="138"/>
      <c r="F36" s="138"/>
      <c r="G36" s="138"/>
      <c r="H36" s="138"/>
      <c r="I36" s="138"/>
      <c r="J36" s="138"/>
      <c r="K36" s="138">
        <f t="shared" si="2"/>
        <v>0</v>
      </c>
      <c r="L36" s="139">
        <f t="shared" si="2"/>
        <v>0</v>
      </c>
      <c r="M36" s="138">
        <f t="shared" si="3"/>
        <v>38</v>
      </c>
      <c r="N36" s="139">
        <f t="shared" si="3"/>
        <v>47</v>
      </c>
    </row>
    <row r="37" spans="1:14" hidden="1" x14ac:dyDescent="0.25">
      <c r="A37" s="140">
        <v>5</v>
      </c>
      <c r="B37" s="141" t="s">
        <v>120</v>
      </c>
      <c r="C37" s="138"/>
      <c r="D37" s="138"/>
      <c r="E37" s="138"/>
      <c r="F37" s="138"/>
      <c r="G37" s="138"/>
      <c r="H37" s="138"/>
      <c r="I37" s="138"/>
      <c r="J37" s="138"/>
      <c r="K37" s="138">
        <f t="shared" si="2"/>
        <v>0</v>
      </c>
      <c r="L37" s="139">
        <f t="shared" si="2"/>
        <v>0</v>
      </c>
      <c r="M37" s="138">
        <f t="shared" si="3"/>
        <v>1201</v>
      </c>
      <c r="N37" s="139">
        <f t="shared" si="3"/>
        <v>1351</v>
      </c>
    </row>
    <row r="38" spans="1:14" hidden="1" x14ac:dyDescent="0.25">
      <c r="A38" s="140">
        <v>6</v>
      </c>
      <c r="B38" s="141" t="s">
        <v>121</v>
      </c>
      <c r="C38" s="138"/>
      <c r="D38" s="138"/>
      <c r="E38" s="138"/>
      <c r="F38" s="138"/>
      <c r="G38" s="138"/>
      <c r="H38" s="138"/>
      <c r="I38" s="138"/>
      <c r="J38" s="138"/>
      <c r="K38" s="138">
        <f t="shared" si="2"/>
        <v>0</v>
      </c>
      <c r="L38" s="139">
        <f t="shared" si="2"/>
        <v>0</v>
      </c>
      <c r="M38" s="138">
        <f t="shared" si="3"/>
        <v>634</v>
      </c>
      <c r="N38" s="139">
        <f t="shared" si="3"/>
        <v>811</v>
      </c>
    </row>
    <row r="39" spans="1:14" hidden="1" x14ac:dyDescent="0.25">
      <c r="A39" s="140">
        <v>7</v>
      </c>
      <c r="B39" s="141" t="s">
        <v>122</v>
      </c>
      <c r="C39" s="138"/>
      <c r="D39" s="138"/>
      <c r="E39" s="138"/>
      <c r="F39" s="138"/>
      <c r="G39" s="138"/>
      <c r="H39" s="138"/>
      <c r="I39" s="138"/>
      <c r="J39" s="138"/>
      <c r="K39" s="138">
        <f t="shared" si="2"/>
        <v>0</v>
      </c>
      <c r="L39" s="139">
        <f t="shared" si="2"/>
        <v>0</v>
      </c>
      <c r="M39" s="138">
        <f t="shared" si="3"/>
        <v>488</v>
      </c>
      <c r="N39" s="139">
        <f t="shared" si="3"/>
        <v>546</v>
      </c>
    </row>
    <row r="40" spans="1:14" hidden="1" x14ac:dyDescent="0.25">
      <c r="A40" s="140">
        <v>8</v>
      </c>
      <c r="B40" s="141" t="s">
        <v>123</v>
      </c>
      <c r="C40" s="138"/>
      <c r="D40" s="138"/>
      <c r="E40" s="138"/>
      <c r="F40" s="138"/>
      <c r="G40" s="138"/>
      <c r="H40" s="138"/>
      <c r="I40" s="138"/>
      <c r="J40" s="138"/>
      <c r="K40" s="138">
        <f t="shared" si="2"/>
        <v>0</v>
      </c>
      <c r="L40" s="139">
        <f t="shared" si="2"/>
        <v>0</v>
      </c>
      <c r="M40" s="138">
        <f t="shared" si="3"/>
        <v>472</v>
      </c>
      <c r="N40" s="139">
        <f t="shared" si="3"/>
        <v>601</v>
      </c>
    </row>
    <row r="41" spans="1:14" hidden="1" x14ac:dyDescent="0.25">
      <c r="A41" s="140">
        <v>9</v>
      </c>
      <c r="B41" s="141" t="s">
        <v>124</v>
      </c>
      <c r="C41" s="138"/>
      <c r="D41" s="138"/>
      <c r="E41" s="138"/>
      <c r="F41" s="138"/>
      <c r="G41" s="138"/>
      <c r="H41" s="138"/>
      <c r="I41" s="138"/>
      <c r="J41" s="138"/>
      <c r="K41" s="138">
        <f t="shared" si="2"/>
        <v>0</v>
      </c>
      <c r="L41" s="139">
        <f t="shared" si="2"/>
        <v>0</v>
      </c>
      <c r="M41" s="138">
        <f t="shared" si="3"/>
        <v>3102</v>
      </c>
      <c r="N41" s="139">
        <f t="shared" si="3"/>
        <v>3943</v>
      </c>
    </row>
    <row r="42" spans="1:14" hidden="1" x14ac:dyDescent="0.25">
      <c r="A42" s="140">
        <v>10</v>
      </c>
      <c r="B42" s="141" t="s">
        <v>125</v>
      </c>
      <c r="C42" s="138"/>
      <c r="D42" s="138"/>
      <c r="E42" s="138"/>
      <c r="F42" s="138"/>
      <c r="G42" s="138"/>
      <c r="H42" s="138"/>
      <c r="I42" s="138"/>
      <c r="J42" s="138"/>
      <c r="K42" s="138">
        <f t="shared" si="2"/>
        <v>0</v>
      </c>
      <c r="L42" s="139">
        <f t="shared" si="2"/>
        <v>0</v>
      </c>
      <c r="M42" s="138">
        <f t="shared" si="3"/>
        <v>1579</v>
      </c>
      <c r="N42" s="139">
        <f t="shared" si="3"/>
        <v>1852</v>
      </c>
    </row>
    <row r="43" spans="1:14" hidden="1" x14ac:dyDescent="0.25">
      <c r="A43" s="140">
        <v>11</v>
      </c>
      <c r="B43" s="141" t="s">
        <v>126</v>
      </c>
      <c r="C43" s="138"/>
      <c r="D43" s="138"/>
      <c r="E43" s="138"/>
      <c r="F43" s="138"/>
      <c r="G43" s="138"/>
      <c r="H43" s="138"/>
      <c r="I43" s="138"/>
      <c r="J43" s="138"/>
      <c r="K43" s="138">
        <f t="shared" si="2"/>
        <v>0</v>
      </c>
      <c r="L43" s="139">
        <f t="shared" si="2"/>
        <v>0</v>
      </c>
      <c r="M43" s="138">
        <f t="shared" si="3"/>
        <v>152</v>
      </c>
      <c r="N43" s="139">
        <f t="shared" si="3"/>
        <v>209</v>
      </c>
    </row>
    <row r="44" spans="1:14" ht="24" hidden="1" x14ac:dyDescent="0.25">
      <c r="A44" s="140">
        <v>12</v>
      </c>
      <c r="B44" s="141" t="s">
        <v>127</v>
      </c>
      <c r="C44" s="138"/>
      <c r="D44" s="138"/>
      <c r="E44" s="138"/>
      <c r="F44" s="138"/>
      <c r="G44" s="138"/>
      <c r="H44" s="138"/>
      <c r="I44" s="138"/>
      <c r="J44" s="138"/>
      <c r="K44" s="138">
        <f t="shared" si="2"/>
        <v>0</v>
      </c>
      <c r="L44" s="139">
        <f t="shared" si="2"/>
        <v>0</v>
      </c>
      <c r="M44" s="138">
        <f t="shared" si="3"/>
        <v>79</v>
      </c>
      <c r="N44" s="139">
        <f t="shared" si="3"/>
        <v>71</v>
      </c>
    </row>
    <row r="45" spans="1:14" hidden="1" x14ac:dyDescent="0.25">
      <c r="A45" s="140">
        <v>13</v>
      </c>
      <c r="B45" s="142" t="s">
        <v>128</v>
      </c>
      <c r="C45" s="138"/>
      <c r="D45" s="138"/>
      <c r="E45" s="138"/>
      <c r="F45" s="138"/>
      <c r="G45" s="138"/>
      <c r="H45" s="138"/>
      <c r="I45" s="138"/>
      <c r="J45" s="138"/>
      <c r="K45" s="138">
        <f t="shared" si="2"/>
        <v>0</v>
      </c>
      <c r="L45" s="139">
        <f t="shared" si="2"/>
        <v>0</v>
      </c>
      <c r="M45" s="138">
        <f t="shared" si="3"/>
        <v>127</v>
      </c>
      <c r="N45" s="139">
        <f t="shared" si="3"/>
        <v>205</v>
      </c>
    </row>
    <row r="46" spans="1:14" hidden="1" x14ac:dyDescent="0.25">
      <c r="A46" s="140">
        <v>14</v>
      </c>
      <c r="B46" s="142" t="s">
        <v>129</v>
      </c>
      <c r="C46" s="138"/>
      <c r="D46" s="138"/>
      <c r="E46" s="138"/>
      <c r="F46" s="138"/>
      <c r="G46" s="138"/>
      <c r="H46" s="138"/>
      <c r="I46" s="138"/>
      <c r="J46" s="138"/>
      <c r="K46" s="138">
        <f t="shared" si="2"/>
        <v>0</v>
      </c>
      <c r="L46" s="139">
        <f t="shared" si="2"/>
        <v>0</v>
      </c>
      <c r="M46" s="138">
        <f t="shared" si="3"/>
        <v>7</v>
      </c>
      <c r="N46" s="139">
        <f t="shared" si="3"/>
        <v>15</v>
      </c>
    </row>
    <row r="47" spans="1:14" hidden="1" x14ac:dyDescent="0.25">
      <c r="A47" s="140">
        <v>15</v>
      </c>
      <c r="B47" s="142" t="s">
        <v>130</v>
      </c>
      <c r="C47" s="138"/>
      <c r="D47" s="138"/>
      <c r="E47" s="138"/>
      <c r="F47" s="138"/>
      <c r="G47" s="138"/>
      <c r="H47" s="138"/>
      <c r="I47" s="138"/>
      <c r="J47" s="138"/>
      <c r="K47" s="138">
        <f t="shared" si="2"/>
        <v>0</v>
      </c>
      <c r="L47" s="139">
        <f t="shared" si="2"/>
        <v>0</v>
      </c>
      <c r="M47" s="138">
        <f t="shared" si="3"/>
        <v>116</v>
      </c>
      <c r="N47" s="139">
        <f t="shared" si="3"/>
        <v>83</v>
      </c>
    </row>
    <row r="48" spans="1:14" ht="15.75" hidden="1" thickBot="1" x14ac:dyDescent="0.3">
      <c r="A48" s="270" t="s">
        <v>131</v>
      </c>
      <c r="B48" s="271"/>
      <c r="C48" s="143">
        <f t="shared" ref="C48:L48" si="4">SUM(C33:C47)</f>
        <v>0</v>
      </c>
      <c r="D48" s="143">
        <f t="shared" si="4"/>
        <v>0</v>
      </c>
      <c r="E48" s="143">
        <f>SUM(E33:E47)</f>
        <v>0</v>
      </c>
      <c r="F48" s="143">
        <f t="shared" si="4"/>
        <v>0</v>
      </c>
      <c r="G48" s="143">
        <f>SUM(G33:G47)</f>
        <v>0</v>
      </c>
      <c r="H48" s="143">
        <f t="shared" si="4"/>
        <v>0</v>
      </c>
      <c r="I48" s="143">
        <f>SUM(I33:I47)</f>
        <v>0</v>
      </c>
      <c r="J48" s="143">
        <f t="shared" si="4"/>
        <v>0</v>
      </c>
      <c r="K48" s="143">
        <f t="shared" si="4"/>
        <v>0</v>
      </c>
      <c r="L48" s="144">
        <f t="shared" si="4"/>
        <v>0</v>
      </c>
      <c r="M48" s="143">
        <f>SUM(M33:M47)</f>
        <v>8278</v>
      </c>
      <c r="N48" s="144">
        <f>SUM(N33:N47)</f>
        <v>10155</v>
      </c>
    </row>
    <row r="49" spans="1:14" hidden="1" x14ac:dyDescent="0.25">
      <c r="A49" s="147"/>
      <c r="B49" s="147"/>
      <c r="C49" s="108"/>
      <c r="D49" s="104"/>
      <c r="E49" s="104"/>
      <c r="F49" s="104"/>
      <c r="G49" s="104"/>
      <c r="H49" s="104"/>
      <c r="I49" s="104"/>
      <c r="J49" s="104"/>
      <c r="K49" s="104"/>
      <c r="L49" s="104"/>
    </row>
    <row r="50" spans="1:14" ht="15.75" hidden="1" customHeight="1" thickBot="1" x14ac:dyDescent="0.3">
      <c r="A50" s="14"/>
      <c r="B50" s="267" t="s">
        <v>133</v>
      </c>
      <c r="C50" s="267"/>
      <c r="D50" s="267"/>
      <c r="E50" s="267"/>
      <c r="F50" s="267"/>
      <c r="G50" s="267"/>
      <c r="H50" s="267"/>
      <c r="I50" s="267"/>
      <c r="J50" s="267"/>
      <c r="K50" s="267"/>
      <c r="L50" s="267"/>
    </row>
    <row r="51" spans="1:14" hidden="1" x14ac:dyDescent="0.25">
      <c r="A51" s="272" t="s">
        <v>5</v>
      </c>
      <c r="B51" s="274" t="s">
        <v>114</v>
      </c>
      <c r="C51" s="276" t="s">
        <v>74</v>
      </c>
      <c r="D51" s="276"/>
      <c r="E51" s="268" t="s">
        <v>107</v>
      </c>
      <c r="F51" s="268"/>
      <c r="G51" s="268" t="s">
        <v>108</v>
      </c>
      <c r="H51" s="268"/>
      <c r="I51" s="268" t="s">
        <v>109</v>
      </c>
      <c r="J51" s="268"/>
      <c r="K51" s="268" t="s">
        <v>100</v>
      </c>
      <c r="L51" s="269"/>
      <c r="M51" s="268" t="s">
        <v>181</v>
      </c>
      <c r="N51" s="269"/>
    </row>
    <row r="52" spans="1:14" ht="15.75" hidden="1" thickBot="1" x14ac:dyDescent="0.3">
      <c r="A52" s="273"/>
      <c r="B52" s="275"/>
      <c r="C52" s="134" t="s">
        <v>115</v>
      </c>
      <c r="D52" s="134" t="s">
        <v>102</v>
      </c>
      <c r="E52" s="134" t="s">
        <v>115</v>
      </c>
      <c r="F52" s="134" t="s">
        <v>102</v>
      </c>
      <c r="G52" s="134" t="s">
        <v>115</v>
      </c>
      <c r="H52" s="134" t="s">
        <v>102</v>
      </c>
      <c r="I52" s="134" t="s">
        <v>115</v>
      </c>
      <c r="J52" s="134" t="s">
        <v>102</v>
      </c>
      <c r="K52" s="134" t="s">
        <v>115</v>
      </c>
      <c r="L52" s="135" t="s">
        <v>102</v>
      </c>
      <c r="M52" s="134" t="s">
        <v>115</v>
      </c>
      <c r="N52" s="135" t="s">
        <v>102</v>
      </c>
    </row>
    <row r="53" spans="1:14" hidden="1" x14ac:dyDescent="0.25">
      <c r="A53" s="136">
        <v>1</v>
      </c>
      <c r="B53" s="137" t="s">
        <v>116</v>
      </c>
      <c r="C53" s="138"/>
      <c r="D53" s="138"/>
      <c r="E53" s="138"/>
      <c r="F53" s="138"/>
      <c r="G53" s="138"/>
      <c r="H53" s="138"/>
      <c r="I53" s="138"/>
      <c r="J53" s="138"/>
      <c r="K53" s="138">
        <f>+C53+E53+G53+I53</f>
        <v>0</v>
      </c>
      <c r="L53" s="139">
        <f>+D53+F53+H53+J53</f>
        <v>0</v>
      </c>
      <c r="M53" s="138">
        <f>+K53+M33</f>
        <v>46</v>
      </c>
      <c r="N53" s="139">
        <f>+L53+N33</f>
        <v>39</v>
      </c>
    </row>
    <row r="54" spans="1:14" hidden="1" x14ac:dyDescent="0.25">
      <c r="A54" s="140">
        <v>2</v>
      </c>
      <c r="B54" s="141" t="s">
        <v>117</v>
      </c>
      <c r="C54" s="138"/>
      <c r="D54" s="138"/>
      <c r="E54" s="138"/>
      <c r="F54" s="138"/>
      <c r="G54" s="138"/>
      <c r="H54" s="138"/>
      <c r="I54" s="138"/>
      <c r="J54" s="138"/>
      <c r="K54" s="138">
        <f t="shared" ref="K54:L67" si="5">+C54+E54+G54+I54</f>
        <v>0</v>
      </c>
      <c r="L54" s="139">
        <f t="shared" si="5"/>
        <v>0</v>
      </c>
      <c r="M54" s="138">
        <f t="shared" ref="M54:N67" si="6">+K54+M34</f>
        <v>46</v>
      </c>
      <c r="N54" s="139">
        <f t="shared" si="6"/>
        <v>51</v>
      </c>
    </row>
    <row r="55" spans="1:14" hidden="1" x14ac:dyDescent="0.25">
      <c r="A55" s="140">
        <v>3</v>
      </c>
      <c r="B55" s="141" t="s">
        <v>118</v>
      </c>
      <c r="C55" s="138"/>
      <c r="D55" s="138"/>
      <c r="E55" s="138"/>
      <c r="F55" s="138"/>
      <c r="G55" s="138"/>
      <c r="H55" s="138"/>
      <c r="I55" s="138"/>
      <c r="J55" s="138"/>
      <c r="K55" s="138">
        <f t="shared" si="5"/>
        <v>0</v>
      </c>
      <c r="L55" s="139">
        <f t="shared" si="5"/>
        <v>0</v>
      </c>
      <c r="M55" s="138">
        <f t="shared" si="6"/>
        <v>191</v>
      </c>
      <c r="N55" s="139">
        <f t="shared" si="6"/>
        <v>331</v>
      </c>
    </row>
    <row r="56" spans="1:14" hidden="1" x14ac:dyDescent="0.25">
      <c r="A56" s="140">
        <v>4</v>
      </c>
      <c r="B56" s="141" t="s">
        <v>119</v>
      </c>
      <c r="C56" s="138"/>
      <c r="D56" s="138"/>
      <c r="E56" s="138"/>
      <c r="F56" s="138"/>
      <c r="G56" s="138"/>
      <c r="H56" s="138"/>
      <c r="I56" s="138"/>
      <c r="J56" s="138"/>
      <c r="K56" s="138">
        <f t="shared" si="5"/>
        <v>0</v>
      </c>
      <c r="L56" s="139">
        <f t="shared" si="5"/>
        <v>0</v>
      </c>
      <c r="M56" s="138">
        <f t="shared" si="6"/>
        <v>38</v>
      </c>
      <c r="N56" s="139">
        <f t="shared" si="6"/>
        <v>47</v>
      </c>
    </row>
    <row r="57" spans="1:14" hidden="1" x14ac:dyDescent="0.25">
      <c r="A57" s="140">
        <v>5</v>
      </c>
      <c r="B57" s="141" t="s">
        <v>120</v>
      </c>
      <c r="C57" s="138"/>
      <c r="D57" s="138"/>
      <c r="E57" s="138"/>
      <c r="F57" s="138"/>
      <c r="G57" s="138"/>
      <c r="H57" s="138"/>
      <c r="I57" s="138"/>
      <c r="J57" s="138"/>
      <c r="K57" s="138">
        <f t="shared" si="5"/>
        <v>0</v>
      </c>
      <c r="L57" s="139">
        <f t="shared" si="5"/>
        <v>0</v>
      </c>
      <c r="M57" s="138">
        <f t="shared" si="6"/>
        <v>1201</v>
      </c>
      <c r="N57" s="139">
        <f t="shared" si="6"/>
        <v>1351</v>
      </c>
    </row>
    <row r="58" spans="1:14" hidden="1" x14ac:dyDescent="0.25">
      <c r="A58" s="140">
        <v>6</v>
      </c>
      <c r="B58" s="141" t="s">
        <v>121</v>
      </c>
      <c r="C58" s="138"/>
      <c r="D58" s="138"/>
      <c r="E58" s="138"/>
      <c r="F58" s="138"/>
      <c r="G58" s="138"/>
      <c r="H58" s="138"/>
      <c r="I58" s="138"/>
      <c r="J58" s="138"/>
      <c r="K58" s="138">
        <f t="shared" si="5"/>
        <v>0</v>
      </c>
      <c r="L58" s="139">
        <f t="shared" si="5"/>
        <v>0</v>
      </c>
      <c r="M58" s="138">
        <f t="shared" si="6"/>
        <v>634</v>
      </c>
      <c r="N58" s="139">
        <f t="shared" si="6"/>
        <v>811</v>
      </c>
    </row>
    <row r="59" spans="1:14" hidden="1" x14ac:dyDescent="0.25">
      <c r="A59" s="140">
        <v>7</v>
      </c>
      <c r="B59" s="141" t="s">
        <v>122</v>
      </c>
      <c r="C59" s="138"/>
      <c r="D59" s="138"/>
      <c r="E59" s="138"/>
      <c r="F59" s="138"/>
      <c r="G59" s="138"/>
      <c r="H59" s="138"/>
      <c r="I59" s="138"/>
      <c r="J59" s="138"/>
      <c r="K59" s="138">
        <f t="shared" si="5"/>
        <v>0</v>
      </c>
      <c r="L59" s="139">
        <f t="shared" si="5"/>
        <v>0</v>
      </c>
      <c r="M59" s="138">
        <f t="shared" si="6"/>
        <v>488</v>
      </c>
      <c r="N59" s="139">
        <f t="shared" si="6"/>
        <v>546</v>
      </c>
    </row>
    <row r="60" spans="1:14" hidden="1" x14ac:dyDescent="0.25">
      <c r="A60" s="140">
        <v>8</v>
      </c>
      <c r="B60" s="141" t="s">
        <v>123</v>
      </c>
      <c r="C60" s="138"/>
      <c r="D60" s="138"/>
      <c r="E60" s="138"/>
      <c r="F60" s="138"/>
      <c r="G60" s="138"/>
      <c r="H60" s="138"/>
      <c r="I60" s="138"/>
      <c r="J60" s="138"/>
      <c r="K60" s="138">
        <f t="shared" si="5"/>
        <v>0</v>
      </c>
      <c r="L60" s="139">
        <f t="shared" si="5"/>
        <v>0</v>
      </c>
      <c r="M60" s="138">
        <f t="shared" si="6"/>
        <v>472</v>
      </c>
      <c r="N60" s="139">
        <f t="shared" si="6"/>
        <v>601</v>
      </c>
    </row>
    <row r="61" spans="1:14" hidden="1" x14ac:dyDescent="0.25">
      <c r="A61" s="140">
        <v>9</v>
      </c>
      <c r="B61" s="141" t="s">
        <v>124</v>
      </c>
      <c r="C61" s="138"/>
      <c r="D61" s="138"/>
      <c r="E61" s="138"/>
      <c r="F61" s="138"/>
      <c r="G61" s="138"/>
      <c r="H61" s="138"/>
      <c r="I61" s="138"/>
      <c r="J61" s="138"/>
      <c r="K61" s="138">
        <f t="shared" si="5"/>
        <v>0</v>
      </c>
      <c r="L61" s="139">
        <f t="shared" si="5"/>
        <v>0</v>
      </c>
      <c r="M61" s="138">
        <f t="shared" si="6"/>
        <v>3102</v>
      </c>
      <c r="N61" s="139">
        <f t="shared" si="6"/>
        <v>3943</v>
      </c>
    </row>
    <row r="62" spans="1:14" hidden="1" x14ac:dyDescent="0.25">
      <c r="A62" s="140">
        <v>10</v>
      </c>
      <c r="B62" s="141" t="s">
        <v>125</v>
      </c>
      <c r="C62" s="138"/>
      <c r="D62" s="138"/>
      <c r="E62" s="138"/>
      <c r="F62" s="138"/>
      <c r="G62" s="138"/>
      <c r="H62" s="138"/>
      <c r="I62" s="138"/>
      <c r="J62" s="138"/>
      <c r="K62" s="138">
        <f t="shared" si="5"/>
        <v>0</v>
      </c>
      <c r="L62" s="139">
        <f t="shared" si="5"/>
        <v>0</v>
      </c>
      <c r="M62" s="138">
        <f t="shared" si="6"/>
        <v>1579</v>
      </c>
      <c r="N62" s="139">
        <f t="shared" si="6"/>
        <v>1852</v>
      </c>
    </row>
    <row r="63" spans="1:14" hidden="1" x14ac:dyDescent="0.25">
      <c r="A63" s="140">
        <v>11</v>
      </c>
      <c r="B63" s="141" t="s">
        <v>126</v>
      </c>
      <c r="C63" s="138"/>
      <c r="D63" s="138"/>
      <c r="E63" s="138"/>
      <c r="F63" s="138"/>
      <c r="G63" s="138"/>
      <c r="H63" s="138"/>
      <c r="I63" s="138"/>
      <c r="J63" s="138"/>
      <c r="K63" s="138">
        <f t="shared" si="5"/>
        <v>0</v>
      </c>
      <c r="L63" s="139">
        <f t="shared" si="5"/>
        <v>0</v>
      </c>
      <c r="M63" s="138">
        <f t="shared" si="6"/>
        <v>152</v>
      </c>
      <c r="N63" s="139">
        <f t="shared" si="6"/>
        <v>209</v>
      </c>
    </row>
    <row r="64" spans="1:14" ht="24" hidden="1" x14ac:dyDescent="0.25">
      <c r="A64" s="140">
        <v>12</v>
      </c>
      <c r="B64" s="141" t="s">
        <v>127</v>
      </c>
      <c r="C64" s="138"/>
      <c r="D64" s="138"/>
      <c r="E64" s="138"/>
      <c r="F64" s="138"/>
      <c r="G64" s="138"/>
      <c r="H64" s="138"/>
      <c r="I64" s="138"/>
      <c r="J64" s="138"/>
      <c r="K64" s="138">
        <f t="shared" si="5"/>
        <v>0</v>
      </c>
      <c r="L64" s="139">
        <f t="shared" si="5"/>
        <v>0</v>
      </c>
      <c r="M64" s="138">
        <f t="shared" si="6"/>
        <v>79</v>
      </c>
      <c r="N64" s="139">
        <f t="shared" si="6"/>
        <v>71</v>
      </c>
    </row>
    <row r="65" spans="1:14" hidden="1" x14ac:dyDescent="0.25">
      <c r="A65" s="140">
        <v>13</v>
      </c>
      <c r="B65" s="142" t="s">
        <v>128</v>
      </c>
      <c r="C65" s="138"/>
      <c r="D65" s="138"/>
      <c r="E65" s="138"/>
      <c r="F65" s="138"/>
      <c r="G65" s="138"/>
      <c r="H65" s="138"/>
      <c r="I65" s="138"/>
      <c r="J65" s="138"/>
      <c r="K65" s="138">
        <f t="shared" si="5"/>
        <v>0</v>
      </c>
      <c r="L65" s="139">
        <f t="shared" si="5"/>
        <v>0</v>
      </c>
      <c r="M65" s="138">
        <f t="shared" si="6"/>
        <v>127</v>
      </c>
      <c r="N65" s="139">
        <f t="shared" si="6"/>
        <v>205</v>
      </c>
    </row>
    <row r="66" spans="1:14" hidden="1" x14ac:dyDescent="0.25">
      <c r="A66" s="140">
        <v>14</v>
      </c>
      <c r="B66" s="142" t="s">
        <v>129</v>
      </c>
      <c r="C66" s="138"/>
      <c r="D66" s="138"/>
      <c r="E66" s="138"/>
      <c r="F66" s="138"/>
      <c r="G66" s="138"/>
      <c r="H66" s="138"/>
      <c r="I66" s="138"/>
      <c r="J66" s="138"/>
      <c r="K66" s="138">
        <f t="shared" si="5"/>
        <v>0</v>
      </c>
      <c r="L66" s="139">
        <f t="shared" si="5"/>
        <v>0</v>
      </c>
      <c r="M66" s="138">
        <f t="shared" si="6"/>
        <v>7</v>
      </c>
      <c r="N66" s="139">
        <f t="shared" si="6"/>
        <v>15</v>
      </c>
    </row>
    <row r="67" spans="1:14" hidden="1" x14ac:dyDescent="0.25">
      <c r="A67" s="140">
        <v>15</v>
      </c>
      <c r="B67" s="142" t="s">
        <v>130</v>
      </c>
      <c r="C67" s="138"/>
      <c r="D67" s="138"/>
      <c r="E67" s="138"/>
      <c r="F67" s="138"/>
      <c r="G67" s="138"/>
      <c r="H67" s="138"/>
      <c r="I67" s="138"/>
      <c r="J67" s="138"/>
      <c r="K67" s="138">
        <f t="shared" si="5"/>
        <v>0</v>
      </c>
      <c r="L67" s="139">
        <f t="shared" si="5"/>
        <v>0</v>
      </c>
      <c r="M67" s="138">
        <f t="shared" si="6"/>
        <v>116</v>
      </c>
      <c r="N67" s="139">
        <f t="shared" si="6"/>
        <v>83</v>
      </c>
    </row>
    <row r="68" spans="1:14" ht="15.75" hidden="1" thickBot="1" x14ac:dyDescent="0.3">
      <c r="A68" s="270" t="s">
        <v>131</v>
      </c>
      <c r="B68" s="271"/>
      <c r="C68" s="143">
        <f t="shared" ref="C68:N68" si="7">SUM(C53:C67)</f>
        <v>0</v>
      </c>
      <c r="D68" s="143">
        <f t="shared" si="7"/>
        <v>0</v>
      </c>
      <c r="E68" s="143">
        <f>SUM(E53:E67)</f>
        <v>0</v>
      </c>
      <c r="F68" s="143">
        <f t="shared" si="7"/>
        <v>0</v>
      </c>
      <c r="G68" s="143">
        <f>SUM(G53:G67)</f>
        <v>0</v>
      </c>
      <c r="H68" s="143">
        <f t="shared" si="7"/>
        <v>0</v>
      </c>
      <c r="I68" s="143">
        <f t="shared" si="7"/>
        <v>0</v>
      </c>
      <c r="J68" s="143">
        <f t="shared" si="7"/>
        <v>0</v>
      </c>
      <c r="K68" s="143">
        <f t="shared" si="7"/>
        <v>0</v>
      </c>
      <c r="L68" s="144">
        <f t="shared" si="7"/>
        <v>0</v>
      </c>
      <c r="M68" s="143">
        <f t="shared" si="7"/>
        <v>8278</v>
      </c>
      <c r="N68" s="144">
        <f t="shared" si="7"/>
        <v>10155</v>
      </c>
    </row>
    <row r="69" spans="1:14" hidden="1" x14ac:dyDescent="0.25">
      <c r="A69" s="147"/>
      <c r="B69" s="147"/>
      <c r="C69" s="148"/>
      <c r="D69" s="148"/>
      <c r="E69" s="148"/>
      <c r="F69" s="148"/>
      <c r="G69" s="148"/>
      <c r="H69" s="148"/>
      <c r="I69" s="148"/>
      <c r="J69" s="148"/>
      <c r="K69" s="148"/>
      <c r="L69" s="148"/>
    </row>
    <row r="70" spans="1:14" hidden="1" x14ac:dyDescent="0.25">
      <c r="A70" s="147"/>
      <c r="B70" s="147"/>
      <c r="C70" s="108"/>
      <c r="D70" s="104"/>
      <c r="E70" s="104"/>
      <c r="F70" s="104"/>
      <c r="G70" s="104"/>
      <c r="H70" s="104"/>
      <c r="I70" s="104"/>
      <c r="J70" s="104"/>
      <c r="K70" s="104"/>
      <c r="L70" s="104"/>
    </row>
    <row r="71" spans="1:14" ht="15.75" thickBot="1" x14ac:dyDescent="0.3">
      <c r="A71" s="147"/>
      <c r="B71" s="147" t="s">
        <v>169</v>
      </c>
      <c r="C71" s="108"/>
      <c r="D71" s="104"/>
      <c r="E71" s="104"/>
      <c r="F71" s="104"/>
      <c r="G71" s="104"/>
      <c r="H71" s="104"/>
      <c r="I71" s="104"/>
      <c r="J71" s="104"/>
      <c r="K71" s="104"/>
      <c r="L71" s="104"/>
    </row>
    <row r="72" spans="1:14" x14ac:dyDescent="0.25">
      <c r="A72" s="251" t="s">
        <v>5</v>
      </c>
      <c r="B72" s="274" t="s">
        <v>114</v>
      </c>
      <c r="C72" s="268" t="s">
        <v>100</v>
      </c>
      <c r="D72" s="269"/>
      <c r="E72" s="104"/>
      <c r="F72" s="104"/>
      <c r="G72" s="104"/>
      <c r="H72" s="104"/>
      <c r="I72" s="104"/>
      <c r="J72" s="104"/>
      <c r="K72" s="104"/>
      <c r="L72" s="104"/>
    </row>
    <row r="73" spans="1:14" ht="15.75" thickBot="1" x14ac:dyDescent="0.3">
      <c r="A73" s="251"/>
      <c r="B73" s="275"/>
      <c r="C73" s="134" t="s">
        <v>115</v>
      </c>
      <c r="D73" s="135" t="s">
        <v>102</v>
      </c>
      <c r="E73" s="104"/>
      <c r="F73" s="104"/>
      <c r="G73" s="104"/>
      <c r="H73" s="104"/>
      <c r="I73" s="104"/>
      <c r="J73" s="104"/>
      <c r="K73" s="104"/>
      <c r="L73" s="104"/>
    </row>
    <row r="74" spans="1:14" x14ac:dyDescent="0.25">
      <c r="A74" s="136">
        <v>1</v>
      </c>
      <c r="B74" s="137" t="s">
        <v>116</v>
      </c>
      <c r="C74" s="138">
        <f t="shared" ref="C74:D88" si="8">+K13+K33+K53</f>
        <v>46</v>
      </c>
      <c r="D74" s="139">
        <f t="shared" si="8"/>
        <v>39</v>
      </c>
      <c r="E74" s="204"/>
      <c r="F74" s="104"/>
      <c r="G74" s="104"/>
      <c r="H74" s="104"/>
      <c r="I74" s="104"/>
      <c r="J74" s="104"/>
      <c r="K74" s="104"/>
      <c r="L74" s="104"/>
    </row>
    <row r="75" spans="1:14" x14ac:dyDescent="0.25">
      <c r="A75" s="140">
        <v>2</v>
      </c>
      <c r="B75" s="141" t="s">
        <v>117</v>
      </c>
      <c r="C75" s="138">
        <f t="shared" si="8"/>
        <v>46</v>
      </c>
      <c r="D75" s="139">
        <f t="shared" si="8"/>
        <v>51</v>
      </c>
      <c r="E75" s="204"/>
      <c r="F75" s="104"/>
      <c r="G75" s="104"/>
      <c r="H75" s="104"/>
      <c r="I75" s="104"/>
      <c r="J75" s="104"/>
      <c r="K75" s="104"/>
      <c r="L75" s="104"/>
    </row>
    <row r="76" spans="1:14" x14ac:dyDescent="0.25">
      <c r="A76" s="140">
        <v>3</v>
      </c>
      <c r="B76" s="141" t="s">
        <v>118</v>
      </c>
      <c r="C76" s="138">
        <f t="shared" si="8"/>
        <v>191</v>
      </c>
      <c r="D76" s="139">
        <f t="shared" si="8"/>
        <v>331</v>
      </c>
      <c r="E76" s="204"/>
      <c r="F76" s="104"/>
      <c r="G76" s="104"/>
      <c r="H76" s="104"/>
      <c r="I76" s="104"/>
      <c r="J76" s="104"/>
      <c r="K76" s="104"/>
      <c r="L76" s="104"/>
    </row>
    <row r="77" spans="1:14" x14ac:dyDescent="0.25">
      <c r="A77" s="140">
        <v>4</v>
      </c>
      <c r="B77" s="141" t="s">
        <v>119</v>
      </c>
      <c r="C77" s="138">
        <f t="shared" si="8"/>
        <v>38</v>
      </c>
      <c r="D77" s="139">
        <f t="shared" si="8"/>
        <v>47</v>
      </c>
      <c r="E77" s="204"/>
      <c r="F77" s="104"/>
      <c r="G77" s="104"/>
      <c r="H77" s="104"/>
      <c r="I77" s="104"/>
      <c r="J77" s="104"/>
      <c r="K77" s="104"/>
      <c r="L77" s="104"/>
    </row>
    <row r="78" spans="1:14" x14ac:dyDescent="0.25">
      <c r="A78" s="140">
        <v>5</v>
      </c>
      <c r="B78" s="141" t="s">
        <v>120</v>
      </c>
      <c r="C78" s="138">
        <f t="shared" si="8"/>
        <v>1201</v>
      </c>
      <c r="D78" s="139">
        <f t="shared" si="8"/>
        <v>1351</v>
      </c>
      <c r="E78" s="204"/>
      <c r="F78" s="104"/>
      <c r="G78" s="104"/>
      <c r="H78" s="104"/>
      <c r="I78" s="104"/>
      <c r="J78" s="104"/>
      <c r="K78" s="104"/>
      <c r="L78" s="104"/>
    </row>
    <row r="79" spans="1:14" x14ac:dyDescent="0.25">
      <c r="A79" s="140">
        <v>6</v>
      </c>
      <c r="B79" s="141" t="s">
        <v>121</v>
      </c>
      <c r="C79" s="138">
        <f t="shared" si="8"/>
        <v>634</v>
      </c>
      <c r="D79" s="139">
        <f t="shared" si="8"/>
        <v>811</v>
      </c>
      <c r="E79" s="204"/>
      <c r="F79" s="104"/>
      <c r="G79" s="104"/>
      <c r="H79" s="104"/>
      <c r="I79" s="104"/>
      <c r="J79" s="104"/>
      <c r="K79" s="104"/>
      <c r="L79" s="104"/>
    </row>
    <row r="80" spans="1:14" x14ac:dyDescent="0.25">
      <c r="A80" s="140">
        <v>7</v>
      </c>
      <c r="B80" s="141" t="s">
        <v>122</v>
      </c>
      <c r="C80" s="138">
        <f t="shared" si="8"/>
        <v>488</v>
      </c>
      <c r="D80" s="139">
        <f t="shared" si="8"/>
        <v>546</v>
      </c>
      <c r="E80" s="204"/>
      <c r="F80" s="104"/>
      <c r="G80" s="104"/>
      <c r="H80" s="104"/>
      <c r="I80" s="104"/>
      <c r="J80" s="104"/>
      <c r="K80" s="104"/>
      <c r="L80" s="104"/>
    </row>
    <row r="81" spans="1:12" x14ac:dyDescent="0.25">
      <c r="A81" s="140">
        <v>8</v>
      </c>
      <c r="B81" s="141" t="s">
        <v>123</v>
      </c>
      <c r="C81" s="138">
        <f t="shared" si="8"/>
        <v>472</v>
      </c>
      <c r="D81" s="139">
        <f t="shared" si="8"/>
        <v>601</v>
      </c>
      <c r="E81" s="204"/>
      <c r="F81" s="104"/>
      <c r="G81" s="104"/>
      <c r="H81" s="104"/>
      <c r="I81" s="104"/>
      <c r="J81" s="104"/>
      <c r="K81" s="104"/>
      <c r="L81" s="104"/>
    </row>
    <row r="82" spans="1:12" x14ac:dyDescent="0.25">
      <c r="A82" s="140">
        <v>9</v>
      </c>
      <c r="B82" s="141" t="s">
        <v>124</v>
      </c>
      <c r="C82" s="138">
        <f t="shared" si="8"/>
        <v>3102</v>
      </c>
      <c r="D82" s="139">
        <f t="shared" si="8"/>
        <v>3943</v>
      </c>
      <c r="E82" s="204"/>
      <c r="F82" s="104"/>
      <c r="G82" s="104"/>
      <c r="H82" s="104"/>
      <c r="I82" s="104"/>
      <c r="J82" s="104"/>
      <c r="K82" s="104"/>
      <c r="L82" s="104"/>
    </row>
    <row r="83" spans="1:12" x14ac:dyDescent="0.25">
      <c r="A83" s="140">
        <v>10</v>
      </c>
      <c r="B83" s="141" t="s">
        <v>125</v>
      </c>
      <c r="C83" s="138">
        <f t="shared" si="8"/>
        <v>1579</v>
      </c>
      <c r="D83" s="139">
        <f t="shared" si="8"/>
        <v>1852</v>
      </c>
      <c r="E83" s="204"/>
      <c r="F83" s="104"/>
      <c r="G83" s="104"/>
      <c r="H83" s="104"/>
      <c r="I83" s="104"/>
      <c r="J83" s="104"/>
      <c r="K83" s="104"/>
      <c r="L83" s="104"/>
    </row>
    <row r="84" spans="1:12" x14ac:dyDescent="0.25">
      <c r="A84" s="140">
        <v>11</v>
      </c>
      <c r="B84" s="141" t="s">
        <v>126</v>
      </c>
      <c r="C84" s="138">
        <f t="shared" si="8"/>
        <v>152</v>
      </c>
      <c r="D84" s="139">
        <f t="shared" si="8"/>
        <v>209</v>
      </c>
      <c r="E84" s="204"/>
      <c r="F84" s="104"/>
      <c r="G84" s="104"/>
      <c r="H84" s="104"/>
      <c r="I84" s="104"/>
      <c r="J84" s="104"/>
      <c r="K84" s="104"/>
      <c r="L84" s="104"/>
    </row>
    <row r="85" spans="1:12" ht="24" x14ac:dyDescent="0.25">
      <c r="A85" s="140">
        <v>12</v>
      </c>
      <c r="B85" s="141" t="s">
        <v>127</v>
      </c>
      <c r="C85" s="138">
        <f t="shared" si="8"/>
        <v>79</v>
      </c>
      <c r="D85" s="139">
        <f t="shared" si="8"/>
        <v>71</v>
      </c>
      <c r="E85" s="204"/>
      <c r="F85" s="104"/>
      <c r="G85" s="104"/>
      <c r="H85" s="104"/>
      <c r="I85" s="104"/>
      <c r="J85" s="104"/>
      <c r="K85" s="104"/>
      <c r="L85" s="104"/>
    </row>
    <row r="86" spans="1:12" x14ac:dyDescent="0.25">
      <c r="A86" s="140">
        <v>13</v>
      </c>
      <c r="B86" s="142" t="s">
        <v>128</v>
      </c>
      <c r="C86" s="138">
        <f t="shared" si="8"/>
        <v>127</v>
      </c>
      <c r="D86" s="139">
        <f t="shared" si="8"/>
        <v>205</v>
      </c>
      <c r="E86" s="204"/>
      <c r="F86" s="104"/>
      <c r="G86" s="104"/>
      <c r="H86" s="104"/>
      <c r="I86" s="104"/>
      <c r="J86" s="104"/>
      <c r="K86" s="104"/>
      <c r="L86" s="104"/>
    </row>
    <row r="87" spans="1:12" x14ac:dyDescent="0.25">
      <c r="A87" s="140">
        <v>14</v>
      </c>
      <c r="B87" s="142" t="s">
        <v>129</v>
      </c>
      <c r="C87" s="138">
        <f t="shared" si="8"/>
        <v>7</v>
      </c>
      <c r="D87" s="139">
        <f t="shared" si="8"/>
        <v>15</v>
      </c>
      <c r="E87" s="204"/>
      <c r="F87" s="104"/>
      <c r="G87" s="104"/>
      <c r="H87" s="104"/>
      <c r="I87" s="104"/>
      <c r="J87" s="104"/>
      <c r="K87" s="104"/>
      <c r="L87" s="104"/>
    </row>
    <row r="88" spans="1:12" ht="15.75" thickBot="1" x14ac:dyDescent="0.3">
      <c r="A88" s="140">
        <v>15</v>
      </c>
      <c r="B88" s="142" t="s">
        <v>130</v>
      </c>
      <c r="C88" s="138">
        <f t="shared" si="8"/>
        <v>116</v>
      </c>
      <c r="D88" s="139">
        <f t="shared" si="8"/>
        <v>83</v>
      </c>
      <c r="E88" s="204"/>
      <c r="F88" s="104"/>
      <c r="G88" s="104"/>
      <c r="H88" s="104"/>
      <c r="I88" s="104"/>
      <c r="J88" s="104"/>
      <c r="K88" s="104"/>
      <c r="L88" s="104"/>
    </row>
    <row r="89" spans="1:12" ht="15.75" thickBot="1" x14ac:dyDescent="0.3">
      <c r="A89" s="270" t="s">
        <v>131</v>
      </c>
      <c r="B89" s="271"/>
      <c r="C89" s="149">
        <f>SUM(C74:C88)</f>
        <v>8278</v>
      </c>
      <c r="D89" s="150">
        <f>SUM(D74:D88)</f>
        <v>10155</v>
      </c>
      <c r="E89" s="104"/>
      <c r="F89" s="104"/>
      <c r="G89" s="104"/>
      <c r="H89" s="104"/>
      <c r="I89" s="104"/>
      <c r="J89" s="104"/>
      <c r="K89" s="104"/>
      <c r="L89" s="104"/>
    </row>
    <row r="90" spans="1:12" x14ac:dyDescent="0.25">
      <c r="A90" s="147"/>
      <c r="B90" s="147"/>
      <c r="C90" s="108"/>
      <c r="D90" s="104"/>
      <c r="E90" s="104"/>
      <c r="F90" s="104"/>
      <c r="G90" s="104"/>
      <c r="H90" s="104"/>
      <c r="I90" s="104"/>
      <c r="J90" s="104"/>
      <c r="K90" s="104"/>
      <c r="L90" s="104"/>
    </row>
    <row r="91" spans="1:12" x14ac:dyDescent="0.25">
      <c r="A91" s="147"/>
      <c r="B91" s="147"/>
      <c r="C91" s="108"/>
      <c r="D91" s="104"/>
      <c r="E91" s="104"/>
      <c r="F91" s="104"/>
      <c r="G91" s="104"/>
      <c r="H91" s="104"/>
      <c r="I91" s="104"/>
      <c r="J91" s="104"/>
      <c r="K91" s="104"/>
      <c r="L91" s="104"/>
    </row>
    <row r="92" spans="1:12" x14ac:dyDescent="0.25">
      <c r="A92" s="147"/>
      <c r="B92" s="147"/>
      <c r="C92" s="108"/>
      <c r="D92" s="104"/>
      <c r="E92" s="104"/>
      <c r="F92" s="104"/>
      <c r="G92" s="104"/>
      <c r="H92" s="104"/>
      <c r="I92" s="104"/>
      <c r="J92" s="104"/>
      <c r="K92" s="104"/>
      <c r="L92" s="104"/>
    </row>
    <row r="93" spans="1:12" x14ac:dyDescent="0.25">
      <c r="A93" s="147"/>
      <c r="B93" s="147"/>
      <c r="C93" s="108"/>
      <c r="D93" s="104"/>
      <c r="E93" s="104"/>
      <c r="F93" s="104"/>
      <c r="G93" s="104"/>
      <c r="H93" s="104"/>
      <c r="I93" s="104"/>
      <c r="J93" s="104"/>
      <c r="K93" s="104"/>
      <c r="L93" s="104"/>
    </row>
    <row r="94" spans="1:12" x14ac:dyDescent="0.25">
      <c r="A94" s="147"/>
      <c r="B94" s="147"/>
      <c r="C94" s="108"/>
      <c r="D94" s="104"/>
      <c r="E94" s="104"/>
      <c r="F94" s="104"/>
      <c r="G94" s="104"/>
      <c r="H94" s="104"/>
      <c r="I94" s="104"/>
      <c r="J94" s="104"/>
      <c r="K94" s="104"/>
      <c r="L94" s="104"/>
    </row>
    <row r="95" spans="1:12" x14ac:dyDescent="0.25">
      <c r="A95" s="147"/>
      <c r="B95" s="147"/>
      <c r="C95" s="108"/>
      <c r="D95" s="104"/>
      <c r="E95" s="104"/>
      <c r="F95" s="104"/>
      <c r="G95" s="104"/>
      <c r="H95" s="104"/>
      <c r="I95" s="104"/>
      <c r="J95" s="104"/>
      <c r="K95" s="104"/>
      <c r="L95" s="104"/>
    </row>
    <row r="96" spans="1:12" x14ac:dyDescent="0.25">
      <c r="A96" s="147"/>
      <c r="B96" s="147"/>
      <c r="C96" s="108"/>
      <c r="D96" s="104"/>
      <c r="E96" s="104"/>
      <c r="F96" s="104"/>
      <c r="G96" s="104"/>
      <c r="H96" s="104"/>
      <c r="I96" s="104"/>
      <c r="J96" s="104"/>
      <c r="K96" s="104"/>
      <c r="L96" s="104"/>
    </row>
    <row r="97" spans="1:12" x14ac:dyDescent="0.25">
      <c r="A97" s="147"/>
      <c r="B97" s="147"/>
      <c r="C97" s="108"/>
      <c r="D97" s="104"/>
      <c r="E97" s="104"/>
      <c r="F97" s="104"/>
      <c r="G97" s="104"/>
      <c r="H97" s="104"/>
      <c r="I97" s="104"/>
      <c r="J97" s="104"/>
      <c r="K97" s="104"/>
      <c r="L97" s="104"/>
    </row>
    <row r="98" spans="1:12" x14ac:dyDescent="0.25">
      <c r="A98" s="147"/>
      <c r="B98" s="147"/>
      <c r="C98" s="108"/>
      <c r="D98" s="104"/>
      <c r="E98" s="104"/>
      <c r="F98" s="104"/>
      <c r="G98" s="104"/>
      <c r="H98" s="104"/>
      <c r="I98" s="104"/>
      <c r="J98" s="104"/>
      <c r="K98" s="104"/>
      <c r="L98" s="104"/>
    </row>
    <row r="99" spans="1:12" x14ac:dyDescent="0.25">
      <c r="A99" s="147"/>
      <c r="B99" s="147"/>
      <c r="C99" s="108"/>
      <c r="D99" s="104"/>
      <c r="E99" s="104"/>
      <c r="F99" s="104"/>
      <c r="G99" s="104"/>
      <c r="H99" s="104"/>
      <c r="I99" s="104"/>
      <c r="J99" s="104"/>
      <c r="K99" s="104"/>
      <c r="L99" s="104"/>
    </row>
    <row r="100" spans="1:12" x14ac:dyDescent="0.25">
      <c r="A100" s="147"/>
      <c r="B100" s="147"/>
      <c r="C100" s="108"/>
      <c r="D100" s="104"/>
      <c r="E100" s="104"/>
      <c r="F100" s="104"/>
      <c r="G100" s="104"/>
      <c r="H100" s="104"/>
      <c r="I100" s="104"/>
      <c r="J100" s="104"/>
      <c r="K100" s="104"/>
      <c r="L100" s="104"/>
    </row>
    <row r="101" spans="1:12" x14ac:dyDescent="0.25">
      <c r="A101" s="147"/>
      <c r="B101" s="147"/>
      <c r="C101" s="108"/>
      <c r="D101" s="104"/>
      <c r="E101" s="104"/>
      <c r="F101" s="104"/>
      <c r="G101" s="104"/>
      <c r="H101" s="104"/>
      <c r="I101" s="104"/>
      <c r="J101" s="104"/>
      <c r="K101" s="104"/>
      <c r="L101" s="104"/>
    </row>
    <row r="102" spans="1:12" x14ac:dyDescent="0.25">
      <c r="A102" s="147"/>
      <c r="B102" s="147"/>
      <c r="C102" s="108"/>
      <c r="D102" s="104"/>
      <c r="E102" s="104"/>
      <c r="F102" s="104"/>
      <c r="G102" s="104"/>
      <c r="H102" s="104"/>
      <c r="I102" s="104"/>
      <c r="J102" s="104"/>
      <c r="K102" s="104"/>
      <c r="L102" s="104"/>
    </row>
    <row r="103" spans="1:12" x14ac:dyDescent="0.25">
      <c r="A103" s="147"/>
      <c r="B103" s="147"/>
      <c r="C103" s="108"/>
      <c r="D103" s="104"/>
      <c r="E103" s="104"/>
      <c r="F103" s="104"/>
      <c r="G103" s="104"/>
      <c r="H103" s="104"/>
      <c r="I103" s="104"/>
      <c r="J103" s="104"/>
      <c r="K103" s="104"/>
      <c r="L103" s="104"/>
    </row>
    <row r="104" spans="1:12" x14ac:dyDescent="0.25">
      <c r="A104" s="147"/>
      <c r="B104" s="147"/>
      <c r="C104" s="108"/>
      <c r="D104" s="104"/>
      <c r="E104" s="104"/>
      <c r="F104" s="104"/>
      <c r="G104" s="104"/>
      <c r="H104" s="104"/>
      <c r="I104" s="104"/>
      <c r="J104" s="104"/>
      <c r="K104" s="104"/>
      <c r="L104" s="104"/>
    </row>
    <row r="105" spans="1:12" x14ac:dyDescent="0.25">
      <c r="A105" s="147"/>
      <c r="B105" s="147"/>
      <c r="C105" s="108"/>
      <c r="D105" s="104"/>
      <c r="E105" s="104"/>
      <c r="F105" s="104"/>
      <c r="G105" s="104"/>
      <c r="H105" s="104"/>
      <c r="I105" s="104"/>
      <c r="J105" s="104"/>
      <c r="K105" s="104"/>
      <c r="L105" s="104"/>
    </row>
    <row r="106" spans="1:12" x14ac:dyDescent="0.25">
      <c r="A106" s="147"/>
      <c r="B106" s="147"/>
      <c r="C106" s="108"/>
      <c r="D106" s="104"/>
      <c r="E106" s="104"/>
      <c r="F106" s="104"/>
      <c r="G106" s="104"/>
      <c r="H106" s="104"/>
      <c r="I106" s="104"/>
      <c r="J106" s="104"/>
      <c r="K106" s="104"/>
      <c r="L106" s="104"/>
    </row>
    <row r="107" spans="1:12" x14ac:dyDescent="0.25">
      <c r="A107" s="147"/>
      <c r="B107" s="147"/>
      <c r="C107" s="108"/>
      <c r="D107" s="104"/>
      <c r="E107" s="104"/>
      <c r="F107" s="104"/>
      <c r="G107" s="104"/>
      <c r="H107" s="104"/>
      <c r="I107" s="104"/>
      <c r="J107" s="104"/>
      <c r="K107" s="104"/>
      <c r="L107" s="104"/>
    </row>
    <row r="108" spans="1:12" x14ac:dyDescent="0.25">
      <c r="A108" s="147"/>
      <c r="B108" s="147"/>
      <c r="C108" s="108"/>
      <c r="D108" s="104"/>
      <c r="E108" s="104"/>
      <c r="F108" s="104"/>
      <c r="G108" s="104"/>
      <c r="H108" s="104"/>
      <c r="I108" s="104"/>
      <c r="J108" s="104"/>
      <c r="K108" s="104"/>
      <c r="L108" s="104"/>
    </row>
    <row r="109" spans="1:12" x14ac:dyDescent="0.25">
      <c r="A109" s="147"/>
      <c r="B109" s="147"/>
      <c r="C109" s="108"/>
      <c r="D109" s="104"/>
      <c r="E109" s="104"/>
      <c r="F109" s="104"/>
      <c r="G109" s="104"/>
      <c r="H109" s="104"/>
      <c r="I109" s="104"/>
      <c r="J109" s="104"/>
      <c r="K109" s="104"/>
      <c r="L109" s="104"/>
    </row>
    <row r="110" spans="1:12" x14ac:dyDescent="0.25">
      <c r="A110" s="147"/>
      <c r="B110" s="147"/>
      <c r="C110" s="108"/>
      <c r="D110" s="104"/>
      <c r="E110" s="104"/>
      <c r="F110" s="104"/>
      <c r="G110" s="104"/>
      <c r="H110" s="104"/>
      <c r="I110" s="104"/>
      <c r="J110" s="104"/>
      <c r="K110" s="104"/>
      <c r="L110" s="104"/>
    </row>
    <row r="111" spans="1:12" x14ac:dyDescent="0.25">
      <c r="A111" s="147"/>
      <c r="B111" s="147"/>
      <c r="C111" s="108"/>
      <c r="D111" s="104"/>
      <c r="E111" s="104"/>
      <c r="F111" s="104"/>
      <c r="G111" s="104"/>
      <c r="H111" s="104"/>
      <c r="I111" s="104"/>
      <c r="J111" s="104"/>
      <c r="K111" s="104"/>
      <c r="L111" s="104"/>
    </row>
    <row r="113" spans="2:11" x14ac:dyDescent="0.25">
      <c r="B113" s="67" t="s">
        <v>61</v>
      </c>
      <c r="C113" s="14" t="s">
        <v>89</v>
      </c>
      <c r="D113" s="14"/>
      <c r="E113" s="14"/>
      <c r="F113" s="48" t="s">
        <v>134</v>
      </c>
      <c r="H113" t="s">
        <v>138</v>
      </c>
    </row>
    <row r="114" spans="2:11" ht="15" customHeight="1" x14ac:dyDescent="0.25">
      <c r="C114" s="246" t="s">
        <v>135</v>
      </c>
      <c r="D114" s="246"/>
      <c r="E114" s="246"/>
      <c r="F114" s="48"/>
      <c r="G114" s="48"/>
      <c r="H114" s="48" t="s">
        <v>139</v>
      </c>
      <c r="I114" s="48"/>
      <c r="J114" s="48"/>
      <c r="K114" s="48"/>
    </row>
    <row r="115" spans="2:11" ht="15" customHeight="1" x14ac:dyDescent="0.25">
      <c r="C115" s="246" t="s">
        <v>136</v>
      </c>
      <c r="D115" s="246"/>
      <c r="E115" s="246"/>
      <c r="F115" s="48"/>
      <c r="G115" s="48"/>
      <c r="H115" s="48" t="s">
        <v>182</v>
      </c>
      <c r="I115" s="48"/>
      <c r="J115" s="48"/>
      <c r="K115" s="48"/>
    </row>
    <row r="116" spans="2:11" x14ac:dyDescent="0.25">
      <c r="B116" s="67" t="s">
        <v>66</v>
      </c>
      <c r="C116" s="48" t="s">
        <v>198</v>
      </c>
      <c r="G116" s="48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C114:E114"/>
    <mergeCell ref="C115:E115"/>
    <mergeCell ref="M51:N51"/>
    <mergeCell ref="A68:B68"/>
    <mergeCell ref="A72:A73"/>
    <mergeCell ref="B72:B73"/>
    <mergeCell ref="C72:D72"/>
    <mergeCell ref="A89:B89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opLeftCell="A31" workbookViewId="0">
      <selection activeCell="B49" sqref="B49"/>
    </sheetView>
  </sheetViews>
  <sheetFormatPr baseColWidth="10" defaultRowHeight="13.5" x14ac:dyDescent="0.25"/>
  <cols>
    <col min="1" max="1" width="5.140625" style="174" customWidth="1"/>
    <col min="2" max="2" width="48.85546875" style="173" customWidth="1"/>
    <col min="3" max="3" width="18.28515625" style="175" bestFit="1" customWidth="1"/>
    <col min="4" max="4" width="14.42578125" style="173" hidden="1" customWidth="1"/>
    <col min="5" max="5" width="15.5703125" style="173" hidden="1" customWidth="1"/>
    <col min="6" max="256" width="11.42578125" style="173"/>
    <col min="257" max="257" width="5.140625" style="173" customWidth="1"/>
    <col min="258" max="258" width="48.85546875" style="173" customWidth="1"/>
    <col min="259" max="259" width="18.28515625" style="173" bestFit="1" customWidth="1"/>
    <col min="260" max="261" width="0" style="173" hidden="1" customWidth="1"/>
    <col min="262" max="512" width="11.42578125" style="173"/>
    <col min="513" max="513" width="5.140625" style="173" customWidth="1"/>
    <col min="514" max="514" width="48.85546875" style="173" customWidth="1"/>
    <col min="515" max="515" width="18.28515625" style="173" bestFit="1" customWidth="1"/>
    <col min="516" max="517" width="0" style="173" hidden="1" customWidth="1"/>
    <col min="518" max="768" width="11.42578125" style="173"/>
    <col min="769" max="769" width="5.140625" style="173" customWidth="1"/>
    <col min="770" max="770" width="48.85546875" style="173" customWidth="1"/>
    <col min="771" max="771" width="18.28515625" style="173" bestFit="1" customWidth="1"/>
    <col min="772" max="773" width="0" style="173" hidden="1" customWidth="1"/>
    <col min="774" max="1024" width="11.42578125" style="173"/>
    <col min="1025" max="1025" width="5.140625" style="173" customWidth="1"/>
    <col min="1026" max="1026" width="48.85546875" style="173" customWidth="1"/>
    <col min="1027" max="1027" width="18.28515625" style="173" bestFit="1" customWidth="1"/>
    <col min="1028" max="1029" width="0" style="173" hidden="1" customWidth="1"/>
    <col min="1030" max="1280" width="11.42578125" style="173"/>
    <col min="1281" max="1281" width="5.140625" style="173" customWidth="1"/>
    <col min="1282" max="1282" width="48.85546875" style="173" customWidth="1"/>
    <col min="1283" max="1283" width="18.28515625" style="173" bestFit="1" customWidth="1"/>
    <col min="1284" max="1285" width="0" style="173" hidden="1" customWidth="1"/>
    <col min="1286" max="1536" width="11.42578125" style="173"/>
    <col min="1537" max="1537" width="5.140625" style="173" customWidth="1"/>
    <col min="1538" max="1538" width="48.85546875" style="173" customWidth="1"/>
    <col min="1539" max="1539" width="18.28515625" style="173" bestFit="1" customWidth="1"/>
    <col min="1540" max="1541" width="0" style="173" hidden="1" customWidth="1"/>
    <col min="1542" max="1792" width="11.42578125" style="173"/>
    <col min="1793" max="1793" width="5.140625" style="173" customWidth="1"/>
    <col min="1794" max="1794" width="48.85546875" style="173" customWidth="1"/>
    <col min="1795" max="1795" width="18.28515625" style="173" bestFit="1" customWidth="1"/>
    <col min="1796" max="1797" width="0" style="173" hidden="1" customWidth="1"/>
    <col min="1798" max="2048" width="11.42578125" style="173"/>
    <col min="2049" max="2049" width="5.140625" style="173" customWidth="1"/>
    <col min="2050" max="2050" width="48.85546875" style="173" customWidth="1"/>
    <col min="2051" max="2051" width="18.28515625" style="173" bestFit="1" customWidth="1"/>
    <col min="2052" max="2053" width="0" style="173" hidden="1" customWidth="1"/>
    <col min="2054" max="2304" width="11.42578125" style="173"/>
    <col min="2305" max="2305" width="5.140625" style="173" customWidth="1"/>
    <col min="2306" max="2306" width="48.85546875" style="173" customWidth="1"/>
    <col min="2307" max="2307" width="18.28515625" style="173" bestFit="1" customWidth="1"/>
    <col min="2308" max="2309" width="0" style="173" hidden="1" customWidth="1"/>
    <col min="2310" max="2560" width="11.42578125" style="173"/>
    <col min="2561" max="2561" width="5.140625" style="173" customWidth="1"/>
    <col min="2562" max="2562" width="48.85546875" style="173" customWidth="1"/>
    <col min="2563" max="2563" width="18.28515625" style="173" bestFit="1" customWidth="1"/>
    <col min="2564" max="2565" width="0" style="173" hidden="1" customWidth="1"/>
    <col min="2566" max="2816" width="11.42578125" style="173"/>
    <col min="2817" max="2817" width="5.140625" style="173" customWidth="1"/>
    <col min="2818" max="2818" width="48.85546875" style="173" customWidth="1"/>
    <col min="2819" max="2819" width="18.28515625" style="173" bestFit="1" customWidth="1"/>
    <col min="2820" max="2821" width="0" style="173" hidden="1" customWidth="1"/>
    <col min="2822" max="3072" width="11.42578125" style="173"/>
    <col min="3073" max="3073" width="5.140625" style="173" customWidth="1"/>
    <col min="3074" max="3074" width="48.85546875" style="173" customWidth="1"/>
    <col min="3075" max="3075" width="18.28515625" style="173" bestFit="1" customWidth="1"/>
    <col min="3076" max="3077" width="0" style="173" hidden="1" customWidth="1"/>
    <col min="3078" max="3328" width="11.42578125" style="173"/>
    <col min="3329" max="3329" width="5.140625" style="173" customWidth="1"/>
    <col min="3330" max="3330" width="48.85546875" style="173" customWidth="1"/>
    <col min="3331" max="3331" width="18.28515625" style="173" bestFit="1" customWidth="1"/>
    <col min="3332" max="3333" width="0" style="173" hidden="1" customWidth="1"/>
    <col min="3334" max="3584" width="11.42578125" style="173"/>
    <col min="3585" max="3585" width="5.140625" style="173" customWidth="1"/>
    <col min="3586" max="3586" width="48.85546875" style="173" customWidth="1"/>
    <col min="3587" max="3587" width="18.28515625" style="173" bestFit="1" customWidth="1"/>
    <col min="3588" max="3589" width="0" style="173" hidden="1" customWidth="1"/>
    <col min="3590" max="3840" width="11.42578125" style="173"/>
    <col min="3841" max="3841" width="5.140625" style="173" customWidth="1"/>
    <col min="3842" max="3842" width="48.85546875" style="173" customWidth="1"/>
    <col min="3843" max="3843" width="18.28515625" style="173" bestFit="1" customWidth="1"/>
    <col min="3844" max="3845" width="0" style="173" hidden="1" customWidth="1"/>
    <col min="3846" max="4096" width="11.42578125" style="173"/>
    <col min="4097" max="4097" width="5.140625" style="173" customWidth="1"/>
    <col min="4098" max="4098" width="48.85546875" style="173" customWidth="1"/>
    <col min="4099" max="4099" width="18.28515625" style="173" bestFit="1" customWidth="1"/>
    <col min="4100" max="4101" width="0" style="173" hidden="1" customWidth="1"/>
    <col min="4102" max="4352" width="11.42578125" style="173"/>
    <col min="4353" max="4353" width="5.140625" style="173" customWidth="1"/>
    <col min="4354" max="4354" width="48.85546875" style="173" customWidth="1"/>
    <col min="4355" max="4355" width="18.28515625" style="173" bestFit="1" customWidth="1"/>
    <col min="4356" max="4357" width="0" style="173" hidden="1" customWidth="1"/>
    <col min="4358" max="4608" width="11.42578125" style="173"/>
    <col min="4609" max="4609" width="5.140625" style="173" customWidth="1"/>
    <col min="4610" max="4610" width="48.85546875" style="173" customWidth="1"/>
    <col min="4611" max="4611" width="18.28515625" style="173" bestFit="1" customWidth="1"/>
    <col min="4612" max="4613" width="0" style="173" hidden="1" customWidth="1"/>
    <col min="4614" max="4864" width="11.42578125" style="173"/>
    <col min="4865" max="4865" width="5.140625" style="173" customWidth="1"/>
    <col min="4866" max="4866" width="48.85546875" style="173" customWidth="1"/>
    <col min="4867" max="4867" width="18.28515625" style="173" bestFit="1" customWidth="1"/>
    <col min="4868" max="4869" width="0" style="173" hidden="1" customWidth="1"/>
    <col min="4870" max="5120" width="11.42578125" style="173"/>
    <col min="5121" max="5121" width="5.140625" style="173" customWidth="1"/>
    <col min="5122" max="5122" width="48.85546875" style="173" customWidth="1"/>
    <col min="5123" max="5123" width="18.28515625" style="173" bestFit="1" customWidth="1"/>
    <col min="5124" max="5125" width="0" style="173" hidden="1" customWidth="1"/>
    <col min="5126" max="5376" width="11.42578125" style="173"/>
    <col min="5377" max="5377" width="5.140625" style="173" customWidth="1"/>
    <col min="5378" max="5378" width="48.85546875" style="173" customWidth="1"/>
    <col min="5379" max="5379" width="18.28515625" style="173" bestFit="1" customWidth="1"/>
    <col min="5380" max="5381" width="0" style="173" hidden="1" customWidth="1"/>
    <col min="5382" max="5632" width="11.42578125" style="173"/>
    <col min="5633" max="5633" width="5.140625" style="173" customWidth="1"/>
    <col min="5634" max="5634" width="48.85546875" style="173" customWidth="1"/>
    <col min="5635" max="5635" width="18.28515625" style="173" bestFit="1" customWidth="1"/>
    <col min="5636" max="5637" width="0" style="173" hidden="1" customWidth="1"/>
    <col min="5638" max="5888" width="11.42578125" style="173"/>
    <col min="5889" max="5889" width="5.140625" style="173" customWidth="1"/>
    <col min="5890" max="5890" width="48.85546875" style="173" customWidth="1"/>
    <col min="5891" max="5891" width="18.28515625" style="173" bestFit="1" customWidth="1"/>
    <col min="5892" max="5893" width="0" style="173" hidden="1" customWidth="1"/>
    <col min="5894" max="6144" width="11.42578125" style="173"/>
    <col min="6145" max="6145" width="5.140625" style="173" customWidth="1"/>
    <col min="6146" max="6146" width="48.85546875" style="173" customWidth="1"/>
    <col min="6147" max="6147" width="18.28515625" style="173" bestFit="1" customWidth="1"/>
    <col min="6148" max="6149" width="0" style="173" hidden="1" customWidth="1"/>
    <col min="6150" max="6400" width="11.42578125" style="173"/>
    <col min="6401" max="6401" width="5.140625" style="173" customWidth="1"/>
    <col min="6402" max="6402" width="48.85546875" style="173" customWidth="1"/>
    <col min="6403" max="6403" width="18.28515625" style="173" bestFit="1" customWidth="1"/>
    <col min="6404" max="6405" width="0" style="173" hidden="1" customWidth="1"/>
    <col min="6406" max="6656" width="11.42578125" style="173"/>
    <col min="6657" max="6657" width="5.140625" style="173" customWidth="1"/>
    <col min="6658" max="6658" width="48.85546875" style="173" customWidth="1"/>
    <col min="6659" max="6659" width="18.28515625" style="173" bestFit="1" customWidth="1"/>
    <col min="6660" max="6661" width="0" style="173" hidden="1" customWidth="1"/>
    <col min="6662" max="6912" width="11.42578125" style="173"/>
    <col min="6913" max="6913" width="5.140625" style="173" customWidth="1"/>
    <col min="6914" max="6914" width="48.85546875" style="173" customWidth="1"/>
    <col min="6915" max="6915" width="18.28515625" style="173" bestFit="1" customWidth="1"/>
    <col min="6916" max="6917" width="0" style="173" hidden="1" customWidth="1"/>
    <col min="6918" max="7168" width="11.42578125" style="173"/>
    <col min="7169" max="7169" width="5.140625" style="173" customWidth="1"/>
    <col min="7170" max="7170" width="48.85546875" style="173" customWidth="1"/>
    <col min="7171" max="7171" width="18.28515625" style="173" bestFit="1" customWidth="1"/>
    <col min="7172" max="7173" width="0" style="173" hidden="1" customWidth="1"/>
    <col min="7174" max="7424" width="11.42578125" style="173"/>
    <col min="7425" max="7425" width="5.140625" style="173" customWidth="1"/>
    <col min="7426" max="7426" width="48.85546875" style="173" customWidth="1"/>
    <col min="7427" max="7427" width="18.28515625" style="173" bestFit="1" customWidth="1"/>
    <col min="7428" max="7429" width="0" style="173" hidden="1" customWidth="1"/>
    <col min="7430" max="7680" width="11.42578125" style="173"/>
    <col min="7681" max="7681" width="5.140625" style="173" customWidth="1"/>
    <col min="7682" max="7682" width="48.85546875" style="173" customWidth="1"/>
    <col min="7683" max="7683" width="18.28515625" style="173" bestFit="1" customWidth="1"/>
    <col min="7684" max="7685" width="0" style="173" hidden="1" customWidth="1"/>
    <col min="7686" max="7936" width="11.42578125" style="173"/>
    <col min="7937" max="7937" width="5.140625" style="173" customWidth="1"/>
    <col min="7938" max="7938" width="48.85546875" style="173" customWidth="1"/>
    <col min="7939" max="7939" width="18.28515625" style="173" bestFit="1" customWidth="1"/>
    <col min="7940" max="7941" width="0" style="173" hidden="1" customWidth="1"/>
    <col min="7942" max="8192" width="11.42578125" style="173"/>
    <col min="8193" max="8193" width="5.140625" style="173" customWidth="1"/>
    <col min="8194" max="8194" width="48.85546875" style="173" customWidth="1"/>
    <col min="8195" max="8195" width="18.28515625" style="173" bestFit="1" customWidth="1"/>
    <col min="8196" max="8197" width="0" style="173" hidden="1" customWidth="1"/>
    <col min="8198" max="8448" width="11.42578125" style="173"/>
    <col min="8449" max="8449" width="5.140625" style="173" customWidth="1"/>
    <col min="8450" max="8450" width="48.85546875" style="173" customWidth="1"/>
    <col min="8451" max="8451" width="18.28515625" style="173" bestFit="1" customWidth="1"/>
    <col min="8452" max="8453" width="0" style="173" hidden="1" customWidth="1"/>
    <col min="8454" max="8704" width="11.42578125" style="173"/>
    <col min="8705" max="8705" width="5.140625" style="173" customWidth="1"/>
    <col min="8706" max="8706" width="48.85546875" style="173" customWidth="1"/>
    <col min="8707" max="8707" width="18.28515625" style="173" bestFit="1" customWidth="1"/>
    <col min="8708" max="8709" width="0" style="173" hidden="1" customWidth="1"/>
    <col min="8710" max="8960" width="11.42578125" style="173"/>
    <col min="8961" max="8961" width="5.140625" style="173" customWidth="1"/>
    <col min="8962" max="8962" width="48.85546875" style="173" customWidth="1"/>
    <col min="8963" max="8963" width="18.28515625" style="173" bestFit="1" customWidth="1"/>
    <col min="8964" max="8965" width="0" style="173" hidden="1" customWidth="1"/>
    <col min="8966" max="9216" width="11.42578125" style="173"/>
    <col min="9217" max="9217" width="5.140625" style="173" customWidth="1"/>
    <col min="9218" max="9218" width="48.85546875" style="173" customWidth="1"/>
    <col min="9219" max="9219" width="18.28515625" style="173" bestFit="1" customWidth="1"/>
    <col min="9220" max="9221" width="0" style="173" hidden="1" customWidth="1"/>
    <col min="9222" max="9472" width="11.42578125" style="173"/>
    <col min="9473" max="9473" width="5.140625" style="173" customWidth="1"/>
    <col min="9474" max="9474" width="48.85546875" style="173" customWidth="1"/>
    <col min="9475" max="9475" width="18.28515625" style="173" bestFit="1" customWidth="1"/>
    <col min="9476" max="9477" width="0" style="173" hidden="1" customWidth="1"/>
    <col min="9478" max="9728" width="11.42578125" style="173"/>
    <col min="9729" max="9729" width="5.140625" style="173" customWidth="1"/>
    <col min="9730" max="9730" width="48.85546875" style="173" customWidth="1"/>
    <col min="9731" max="9731" width="18.28515625" style="173" bestFit="1" customWidth="1"/>
    <col min="9732" max="9733" width="0" style="173" hidden="1" customWidth="1"/>
    <col min="9734" max="9984" width="11.42578125" style="173"/>
    <col min="9985" max="9985" width="5.140625" style="173" customWidth="1"/>
    <col min="9986" max="9986" width="48.85546875" style="173" customWidth="1"/>
    <col min="9987" max="9987" width="18.28515625" style="173" bestFit="1" customWidth="1"/>
    <col min="9988" max="9989" width="0" style="173" hidden="1" customWidth="1"/>
    <col min="9990" max="10240" width="11.42578125" style="173"/>
    <col min="10241" max="10241" width="5.140625" style="173" customWidth="1"/>
    <col min="10242" max="10242" width="48.85546875" style="173" customWidth="1"/>
    <col min="10243" max="10243" width="18.28515625" style="173" bestFit="1" customWidth="1"/>
    <col min="10244" max="10245" width="0" style="173" hidden="1" customWidth="1"/>
    <col min="10246" max="10496" width="11.42578125" style="173"/>
    <col min="10497" max="10497" width="5.140625" style="173" customWidth="1"/>
    <col min="10498" max="10498" width="48.85546875" style="173" customWidth="1"/>
    <col min="10499" max="10499" width="18.28515625" style="173" bestFit="1" customWidth="1"/>
    <col min="10500" max="10501" width="0" style="173" hidden="1" customWidth="1"/>
    <col min="10502" max="10752" width="11.42578125" style="173"/>
    <col min="10753" max="10753" width="5.140625" style="173" customWidth="1"/>
    <col min="10754" max="10754" width="48.85546875" style="173" customWidth="1"/>
    <col min="10755" max="10755" width="18.28515625" style="173" bestFit="1" customWidth="1"/>
    <col min="10756" max="10757" width="0" style="173" hidden="1" customWidth="1"/>
    <col min="10758" max="11008" width="11.42578125" style="173"/>
    <col min="11009" max="11009" width="5.140625" style="173" customWidth="1"/>
    <col min="11010" max="11010" width="48.85546875" style="173" customWidth="1"/>
    <col min="11011" max="11011" width="18.28515625" style="173" bestFit="1" customWidth="1"/>
    <col min="11012" max="11013" width="0" style="173" hidden="1" customWidth="1"/>
    <col min="11014" max="11264" width="11.42578125" style="173"/>
    <col min="11265" max="11265" width="5.140625" style="173" customWidth="1"/>
    <col min="11266" max="11266" width="48.85546875" style="173" customWidth="1"/>
    <col min="11267" max="11267" width="18.28515625" style="173" bestFit="1" customWidth="1"/>
    <col min="11268" max="11269" width="0" style="173" hidden="1" customWidth="1"/>
    <col min="11270" max="11520" width="11.42578125" style="173"/>
    <col min="11521" max="11521" width="5.140625" style="173" customWidth="1"/>
    <col min="11522" max="11522" width="48.85546875" style="173" customWidth="1"/>
    <col min="11523" max="11523" width="18.28515625" style="173" bestFit="1" customWidth="1"/>
    <col min="11524" max="11525" width="0" style="173" hidden="1" customWidth="1"/>
    <col min="11526" max="11776" width="11.42578125" style="173"/>
    <col min="11777" max="11777" width="5.140625" style="173" customWidth="1"/>
    <col min="11778" max="11778" width="48.85546875" style="173" customWidth="1"/>
    <col min="11779" max="11779" width="18.28515625" style="173" bestFit="1" customWidth="1"/>
    <col min="11780" max="11781" width="0" style="173" hidden="1" customWidth="1"/>
    <col min="11782" max="12032" width="11.42578125" style="173"/>
    <col min="12033" max="12033" width="5.140625" style="173" customWidth="1"/>
    <col min="12034" max="12034" width="48.85546875" style="173" customWidth="1"/>
    <col min="12035" max="12035" width="18.28515625" style="173" bestFit="1" customWidth="1"/>
    <col min="12036" max="12037" width="0" style="173" hidden="1" customWidth="1"/>
    <col min="12038" max="12288" width="11.42578125" style="173"/>
    <col min="12289" max="12289" width="5.140625" style="173" customWidth="1"/>
    <col min="12290" max="12290" width="48.85546875" style="173" customWidth="1"/>
    <col min="12291" max="12291" width="18.28515625" style="173" bestFit="1" customWidth="1"/>
    <col min="12292" max="12293" width="0" style="173" hidden="1" customWidth="1"/>
    <col min="12294" max="12544" width="11.42578125" style="173"/>
    <col min="12545" max="12545" width="5.140625" style="173" customWidth="1"/>
    <col min="12546" max="12546" width="48.85546875" style="173" customWidth="1"/>
    <col min="12547" max="12547" width="18.28515625" style="173" bestFit="1" customWidth="1"/>
    <col min="12548" max="12549" width="0" style="173" hidden="1" customWidth="1"/>
    <col min="12550" max="12800" width="11.42578125" style="173"/>
    <col min="12801" max="12801" width="5.140625" style="173" customWidth="1"/>
    <col min="12802" max="12802" width="48.85546875" style="173" customWidth="1"/>
    <col min="12803" max="12803" width="18.28515625" style="173" bestFit="1" customWidth="1"/>
    <col min="12804" max="12805" width="0" style="173" hidden="1" customWidth="1"/>
    <col min="12806" max="13056" width="11.42578125" style="173"/>
    <col min="13057" max="13057" width="5.140625" style="173" customWidth="1"/>
    <col min="13058" max="13058" width="48.85546875" style="173" customWidth="1"/>
    <col min="13059" max="13059" width="18.28515625" style="173" bestFit="1" customWidth="1"/>
    <col min="13060" max="13061" width="0" style="173" hidden="1" customWidth="1"/>
    <col min="13062" max="13312" width="11.42578125" style="173"/>
    <col min="13313" max="13313" width="5.140625" style="173" customWidth="1"/>
    <col min="13314" max="13314" width="48.85546875" style="173" customWidth="1"/>
    <col min="13315" max="13315" width="18.28515625" style="173" bestFit="1" customWidth="1"/>
    <col min="13316" max="13317" width="0" style="173" hidden="1" customWidth="1"/>
    <col min="13318" max="13568" width="11.42578125" style="173"/>
    <col min="13569" max="13569" width="5.140625" style="173" customWidth="1"/>
    <col min="13570" max="13570" width="48.85546875" style="173" customWidth="1"/>
    <col min="13571" max="13571" width="18.28515625" style="173" bestFit="1" customWidth="1"/>
    <col min="13572" max="13573" width="0" style="173" hidden="1" customWidth="1"/>
    <col min="13574" max="13824" width="11.42578125" style="173"/>
    <col min="13825" max="13825" width="5.140625" style="173" customWidth="1"/>
    <col min="13826" max="13826" width="48.85546875" style="173" customWidth="1"/>
    <col min="13827" max="13827" width="18.28515625" style="173" bestFit="1" customWidth="1"/>
    <col min="13828" max="13829" width="0" style="173" hidden="1" customWidth="1"/>
    <col min="13830" max="14080" width="11.42578125" style="173"/>
    <col min="14081" max="14081" width="5.140625" style="173" customWidth="1"/>
    <col min="14082" max="14082" width="48.85546875" style="173" customWidth="1"/>
    <col min="14083" max="14083" width="18.28515625" style="173" bestFit="1" customWidth="1"/>
    <col min="14084" max="14085" width="0" style="173" hidden="1" customWidth="1"/>
    <col min="14086" max="14336" width="11.42578125" style="173"/>
    <col min="14337" max="14337" width="5.140625" style="173" customWidth="1"/>
    <col min="14338" max="14338" width="48.85546875" style="173" customWidth="1"/>
    <col min="14339" max="14339" width="18.28515625" style="173" bestFit="1" customWidth="1"/>
    <col min="14340" max="14341" width="0" style="173" hidden="1" customWidth="1"/>
    <col min="14342" max="14592" width="11.42578125" style="173"/>
    <col min="14593" max="14593" width="5.140625" style="173" customWidth="1"/>
    <col min="14594" max="14594" width="48.85546875" style="173" customWidth="1"/>
    <col min="14595" max="14595" width="18.28515625" style="173" bestFit="1" customWidth="1"/>
    <col min="14596" max="14597" width="0" style="173" hidden="1" customWidth="1"/>
    <col min="14598" max="14848" width="11.42578125" style="173"/>
    <col min="14849" max="14849" width="5.140625" style="173" customWidth="1"/>
    <col min="14850" max="14850" width="48.85546875" style="173" customWidth="1"/>
    <col min="14851" max="14851" width="18.28515625" style="173" bestFit="1" customWidth="1"/>
    <col min="14852" max="14853" width="0" style="173" hidden="1" customWidth="1"/>
    <col min="14854" max="15104" width="11.42578125" style="173"/>
    <col min="15105" max="15105" width="5.140625" style="173" customWidth="1"/>
    <col min="15106" max="15106" width="48.85546875" style="173" customWidth="1"/>
    <col min="15107" max="15107" width="18.28515625" style="173" bestFit="1" customWidth="1"/>
    <col min="15108" max="15109" width="0" style="173" hidden="1" customWidth="1"/>
    <col min="15110" max="15360" width="11.42578125" style="173"/>
    <col min="15361" max="15361" width="5.140625" style="173" customWidth="1"/>
    <col min="15362" max="15362" width="48.85546875" style="173" customWidth="1"/>
    <col min="15363" max="15363" width="18.28515625" style="173" bestFit="1" customWidth="1"/>
    <col min="15364" max="15365" width="0" style="173" hidden="1" customWidth="1"/>
    <col min="15366" max="15616" width="11.42578125" style="173"/>
    <col min="15617" max="15617" width="5.140625" style="173" customWidth="1"/>
    <col min="15618" max="15618" width="48.85546875" style="173" customWidth="1"/>
    <col min="15619" max="15619" width="18.28515625" style="173" bestFit="1" customWidth="1"/>
    <col min="15620" max="15621" width="0" style="173" hidden="1" customWidth="1"/>
    <col min="15622" max="15872" width="11.42578125" style="173"/>
    <col min="15873" max="15873" width="5.140625" style="173" customWidth="1"/>
    <col min="15874" max="15874" width="48.85546875" style="173" customWidth="1"/>
    <col min="15875" max="15875" width="18.28515625" style="173" bestFit="1" customWidth="1"/>
    <col min="15876" max="15877" width="0" style="173" hidden="1" customWidth="1"/>
    <col min="15878" max="16128" width="11.42578125" style="173"/>
    <col min="16129" max="16129" width="5.140625" style="173" customWidth="1"/>
    <col min="16130" max="16130" width="48.85546875" style="173" customWidth="1"/>
    <col min="16131" max="16131" width="18.28515625" style="173" bestFit="1" customWidth="1"/>
    <col min="16132" max="16133" width="0" style="173" hidden="1" customWidth="1"/>
    <col min="16134" max="16384" width="11.42578125" style="173"/>
  </cols>
  <sheetData>
    <row r="1" spans="1:5" s="151" customFormat="1" ht="15" x14ac:dyDescent="0.3">
      <c r="A1" s="278" t="s">
        <v>2</v>
      </c>
      <c r="B1" s="278"/>
      <c r="C1" s="278"/>
      <c r="D1" s="278"/>
      <c r="E1" s="278"/>
    </row>
    <row r="2" spans="1:5" s="151" customFormat="1" ht="15" x14ac:dyDescent="0.3">
      <c r="A2" s="278" t="s">
        <v>140</v>
      </c>
      <c r="B2" s="278"/>
      <c r="C2" s="278"/>
      <c r="D2" s="278"/>
      <c r="E2" s="278"/>
    </row>
    <row r="3" spans="1:5" s="151" customFormat="1" ht="15" x14ac:dyDescent="0.3">
      <c r="A3" s="279" t="s">
        <v>191</v>
      </c>
      <c r="B3" s="279"/>
      <c r="C3" s="279"/>
      <c r="D3" s="279"/>
      <c r="E3" s="279"/>
    </row>
    <row r="4" spans="1:5" s="151" customFormat="1" ht="60" x14ac:dyDescent="0.2">
      <c r="A4" s="280"/>
      <c r="B4" s="280"/>
      <c r="C4" s="152" t="s">
        <v>184</v>
      </c>
      <c r="D4" s="176" t="s">
        <v>153</v>
      </c>
      <c r="E4" s="176" t="s">
        <v>185</v>
      </c>
    </row>
    <row r="5" spans="1:5" s="151" customFormat="1" ht="15.75" x14ac:dyDescent="0.25">
      <c r="A5" s="154"/>
      <c r="B5" s="154" t="s">
        <v>141</v>
      </c>
      <c r="C5" s="155">
        <v>62000000</v>
      </c>
      <c r="D5" s="155"/>
      <c r="E5" s="155">
        <f>+C5+D5</f>
        <v>62000000</v>
      </c>
    </row>
    <row r="6" spans="1:5" s="151" customFormat="1" ht="16.5" x14ac:dyDescent="0.3">
      <c r="A6" s="154"/>
      <c r="B6" s="156" t="s">
        <v>142</v>
      </c>
      <c r="C6" s="157">
        <f>SUM(C5)</f>
        <v>62000000</v>
      </c>
      <c r="D6" s="157">
        <f>SUM(D5)</f>
        <v>0</v>
      </c>
      <c r="E6" s="157">
        <f>SUM(E5)</f>
        <v>62000000</v>
      </c>
    </row>
    <row r="7" spans="1:5" s="151" customFormat="1" ht="16.5" x14ac:dyDescent="0.3">
      <c r="A7" s="158"/>
      <c r="B7" s="156"/>
      <c r="C7" s="205"/>
      <c r="D7" s="179"/>
      <c r="E7" s="179"/>
    </row>
    <row r="8" spans="1:5" s="151" customFormat="1" ht="45" x14ac:dyDescent="0.3">
      <c r="A8" s="281"/>
      <c r="B8" s="281"/>
      <c r="C8" s="152" t="str">
        <f>+C4</f>
        <v>PRESUPUESTO 2022</v>
      </c>
      <c r="D8" s="176" t="s">
        <v>154</v>
      </c>
      <c r="E8" s="176" t="str">
        <f>+E4</f>
        <v>PRESUPUESTO AJUSTADO 2,020</v>
      </c>
    </row>
    <row r="9" spans="1:5" s="151" customFormat="1" ht="15.75" x14ac:dyDescent="0.25">
      <c r="A9" s="153" t="s">
        <v>143</v>
      </c>
      <c r="B9" s="154" t="s">
        <v>14</v>
      </c>
      <c r="C9" s="155">
        <v>28977736.02</v>
      </c>
      <c r="D9" s="177"/>
      <c r="E9" s="155">
        <f>+C9+D9</f>
        <v>28977736.02</v>
      </c>
    </row>
    <row r="10" spans="1:5" s="151" customFormat="1" ht="16.5" x14ac:dyDescent="0.3">
      <c r="A10" s="154"/>
      <c r="B10" s="156" t="s">
        <v>144</v>
      </c>
      <c r="C10" s="157">
        <f>SUM(C9)</f>
        <v>28977736.02</v>
      </c>
      <c r="D10" s="178">
        <f>SUM(D9)</f>
        <v>0</v>
      </c>
      <c r="E10" s="165">
        <f>SUM(E9)</f>
        <v>28977736.02</v>
      </c>
    </row>
    <row r="11" spans="1:5" s="151" customFormat="1" ht="16.5" x14ac:dyDescent="0.3">
      <c r="A11" s="158"/>
      <c r="B11" s="156"/>
      <c r="C11" s="157"/>
      <c r="D11" s="179"/>
      <c r="E11" s="179"/>
    </row>
    <row r="12" spans="1:5" s="151" customFormat="1" ht="45" x14ac:dyDescent="0.25">
      <c r="A12" s="163"/>
      <c r="B12" s="163" t="s">
        <v>145</v>
      </c>
      <c r="C12" s="152" t="str">
        <f>+C8</f>
        <v>PRESUPUESTO 2022</v>
      </c>
      <c r="D12" s="176" t="s">
        <v>154</v>
      </c>
      <c r="E12" s="176" t="str">
        <f>+E8</f>
        <v>PRESUPUESTO AJUSTADO 2,020</v>
      </c>
    </row>
    <row r="13" spans="1:5" s="151" customFormat="1" ht="15.75" x14ac:dyDescent="0.25">
      <c r="A13" s="154">
        <v>111</v>
      </c>
      <c r="B13" s="159" t="s">
        <v>16</v>
      </c>
      <c r="C13" s="160">
        <v>850471.93</v>
      </c>
      <c r="D13" s="177"/>
      <c r="E13" s="160">
        <f>+C13+D13</f>
        <v>850471.93</v>
      </c>
    </row>
    <row r="14" spans="1:5" s="151" customFormat="1" ht="15.75" x14ac:dyDescent="0.25">
      <c r="A14" s="154">
        <v>113</v>
      </c>
      <c r="B14" s="159" t="s">
        <v>17</v>
      </c>
      <c r="C14" s="160">
        <v>126775</v>
      </c>
      <c r="D14" s="177"/>
      <c r="E14" s="160">
        <f>+C14+D14</f>
        <v>126775</v>
      </c>
    </row>
    <row r="15" spans="1:5" s="151" customFormat="1" ht="15.75" x14ac:dyDescent="0.25">
      <c r="A15" s="154">
        <v>122</v>
      </c>
      <c r="B15" s="159" t="s">
        <v>18</v>
      </c>
      <c r="C15" s="160">
        <v>60855.58</v>
      </c>
      <c r="D15" s="177"/>
      <c r="E15" s="160">
        <f t="shared" ref="E15:E23" si="0">+C15+D15</f>
        <v>60855.58</v>
      </c>
    </row>
    <row r="16" spans="1:5" s="151" customFormat="1" ht="15.75" x14ac:dyDescent="0.25">
      <c r="A16" s="154">
        <v>163</v>
      </c>
      <c r="B16" s="159" t="s">
        <v>19</v>
      </c>
      <c r="C16" s="160">
        <v>759242</v>
      </c>
      <c r="D16" s="177"/>
      <c r="E16" s="160">
        <f t="shared" si="0"/>
        <v>759242</v>
      </c>
    </row>
    <row r="17" spans="1:5" s="151" customFormat="1" ht="15.75" x14ac:dyDescent="0.25">
      <c r="A17" s="154">
        <v>168</v>
      </c>
      <c r="B17" s="159" t="s">
        <v>146</v>
      </c>
      <c r="C17" s="160">
        <v>1000</v>
      </c>
      <c r="D17" s="177"/>
      <c r="E17" s="160">
        <f t="shared" si="0"/>
        <v>1000</v>
      </c>
    </row>
    <row r="18" spans="1:5" s="151" customFormat="1" ht="15.75" x14ac:dyDescent="0.25">
      <c r="A18" s="154">
        <v>169</v>
      </c>
      <c r="B18" s="161" t="s">
        <v>147</v>
      </c>
      <c r="C18" s="160">
        <v>42320</v>
      </c>
      <c r="D18" s="177"/>
      <c r="E18" s="160">
        <f t="shared" si="0"/>
        <v>42320</v>
      </c>
    </row>
    <row r="19" spans="1:5" s="151" customFormat="1" ht="15.75" x14ac:dyDescent="0.25">
      <c r="A19" s="154">
        <v>171</v>
      </c>
      <c r="B19" s="161" t="s">
        <v>148</v>
      </c>
      <c r="C19" s="160">
        <v>43660</v>
      </c>
      <c r="D19" s="177"/>
      <c r="E19" s="160">
        <f t="shared" si="0"/>
        <v>43660</v>
      </c>
    </row>
    <row r="20" spans="1:5" s="151" customFormat="1" ht="15.75" x14ac:dyDescent="0.25">
      <c r="A20" s="154">
        <v>174</v>
      </c>
      <c r="B20" s="161" t="s">
        <v>20</v>
      </c>
      <c r="C20" s="160">
        <v>88276</v>
      </c>
      <c r="D20" s="177"/>
      <c r="E20" s="160">
        <f t="shared" si="0"/>
        <v>88276</v>
      </c>
    </row>
    <row r="21" spans="1:5" s="151" customFormat="1" ht="15.75" x14ac:dyDescent="0.25">
      <c r="A21" s="154">
        <v>182</v>
      </c>
      <c r="B21" s="159" t="s">
        <v>21</v>
      </c>
      <c r="C21" s="162">
        <v>3815842</v>
      </c>
      <c r="D21" s="177"/>
      <c r="E21" s="160">
        <f t="shared" si="0"/>
        <v>3815842</v>
      </c>
    </row>
    <row r="22" spans="1:5" s="151" customFormat="1" ht="15.75" x14ac:dyDescent="0.25">
      <c r="A22" s="154">
        <v>197</v>
      </c>
      <c r="B22" s="159" t="s">
        <v>22</v>
      </c>
      <c r="C22" s="162">
        <v>508200</v>
      </c>
      <c r="D22" s="177"/>
      <c r="E22" s="160">
        <f t="shared" si="0"/>
        <v>508200</v>
      </c>
    </row>
    <row r="23" spans="1:5" s="151" customFormat="1" ht="15.75" x14ac:dyDescent="0.25">
      <c r="A23" s="154">
        <v>199</v>
      </c>
      <c r="B23" s="159" t="s">
        <v>23</v>
      </c>
      <c r="C23" s="160">
        <v>804720</v>
      </c>
      <c r="D23" s="177"/>
      <c r="E23" s="160">
        <f t="shared" si="0"/>
        <v>804720</v>
      </c>
    </row>
    <row r="24" spans="1:5" s="151" customFormat="1" ht="16.5" x14ac:dyDescent="0.3">
      <c r="A24" s="154"/>
      <c r="B24" s="159" t="s">
        <v>24</v>
      </c>
      <c r="C24" s="157">
        <f>SUM(C13:C23)</f>
        <v>7101362.5099999998</v>
      </c>
      <c r="D24" s="157">
        <f>SUM(D13:D23)</f>
        <v>0</v>
      </c>
      <c r="E24" s="157">
        <f>SUM(E13:E23)</f>
        <v>7101362.5099999998</v>
      </c>
    </row>
    <row r="25" spans="1:5" s="151" customFormat="1" ht="45" x14ac:dyDescent="0.25">
      <c r="A25" s="163"/>
      <c r="B25" s="163" t="s">
        <v>25</v>
      </c>
      <c r="C25" s="152" t="str">
        <f>+C12</f>
        <v>PRESUPUESTO 2022</v>
      </c>
      <c r="D25" s="176" t="s">
        <v>154</v>
      </c>
      <c r="E25" s="176" t="str">
        <f>+E12</f>
        <v>PRESUPUESTO AJUSTADO 2,020</v>
      </c>
    </row>
    <row r="26" spans="1:5" s="151" customFormat="1" ht="15.75" x14ac:dyDescent="0.25">
      <c r="A26" s="154">
        <v>211</v>
      </c>
      <c r="B26" s="159" t="s">
        <v>26</v>
      </c>
      <c r="C26" s="160">
        <v>697986.85</v>
      </c>
      <c r="D26" s="177"/>
      <c r="E26" s="160">
        <f t="shared" ref="E26:E42" si="1">+C26+D26</f>
        <v>697986.85</v>
      </c>
    </row>
    <row r="27" spans="1:5" s="151" customFormat="1" ht="15.75" hidden="1" x14ac:dyDescent="0.25">
      <c r="A27" s="154"/>
      <c r="B27" s="159" t="s">
        <v>149</v>
      </c>
      <c r="C27" s="160"/>
      <c r="D27" s="177"/>
      <c r="E27" s="160">
        <f t="shared" si="1"/>
        <v>0</v>
      </c>
    </row>
    <row r="28" spans="1:5" s="151" customFormat="1" ht="15.75" x14ac:dyDescent="0.25">
      <c r="A28" s="154">
        <v>232</v>
      </c>
      <c r="B28" s="159" t="s">
        <v>27</v>
      </c>
      <c r="C28" s="160">
        <v>150000</v>
      </c>
      <c r="D28" s="177"/>
      <c r="E28" s="160">
        <f t="shared" si="1"/>
        <v>150000</v>
      </c>
    </row>
    <row r="29" spans="1:5" s="151" customFormat="1" ht="15.75" hidden="1" x14ac:dyDescent="0.25">
      <c r="A29" s="154"/>
      <c r="B29" s="159" t="s">
        <v>55</v>
      </c>
      <c r="C29" s="160"/>
      <c r="D29" s="177"/>
      <c r="E29" s="160">
        <f t="shared" si="1"/>
        <v>0</v>
      </c>
    </row>
    <row r="30" spans="1:5" s="151" customFormat="1" ht="15.75" hidden="1" x14ac:dyDescent="0.25">
      <c r="A30" s="154"/>
      <c r="B30" s="159" t="s">
        <v>150</v>
      </c>
      <c r="C30" s="160"/>
      <c r="D30" s="177"/>
      <c r="E30" s="160">
        <f t="shared" si="1"/>
        <v>0</v>
      </c>
    </row>
    <row r="31" spans="1:5" s="151" customFormat="1" ht="15.75" x14ac:dyDescent="0.25">
      <c r="A31" s="154">
        <v>261</v>
      </c>
      <c r="B31" s="159" t="s">
        <v>28</v>
      </c>
      <c r="C31" s="162">
        <v>994656.25</v>
      </c>
      <c r="D31" s="177"/>
      <c r="E31" s="160">
        <f t="shared" si="1"/>
        <v>994656.25</v>
      </c>
    </row>
    <row r="32" spans="1:5" s="151" customFormat="1" ht="15.75" x14ac:dyDescent="0.25">
      <c r="A32" s="154">
        <v>262</v>
      </c>
      <c r="B32" s="159" t="s">
        <v>29</v>
      </c>
      <c r="C32" s="160">
        <v>8000</v>
      </c>
      <c r="D32" s="177"/>
      <c r="E32" s="160">
        <f t="shared" si="1"/>
        <v>8000</v>
      </c>
    </row>
    <row r="33" spans="1:5" s="151" customFormat="1" ht="15.75" x14ac:dyDescent="0.25">
      <c r="A33" s="154">
        <v>266</v>
      </c>
      <c r="B33" s="159" t="s">
        <v>30</v>
      </c>
      <c r="C33" s="162">
        <v>4583271.82</v>
      </c>
      <c r="D33" s="177"/>
      <c r="E33" s="160">
        <f t="shared" si="1"/>
        <v>4583271.82</v>
      </c>
    </row>
    <row r="34" spans="1:5" s="151" customFormat="1" ht="15.75" x14ac:dyDescent="0.25">
      <c r="A34" s="154">
        <v>267</v>
      </c>
      <c r="B34" s="159" t="s">
        <v>31</v>
      </c>
      <c r="C34" s="160">
        <v>9000</v>
      </c>
      <c r="D34" s="177"/>
      <c r="E34" s="160">
        <f t="shared" si="1"/>
        <v>9000</v>
      </c>
    </row>
    <row r="35" spans="1:5" s="151" customFormat="1" ht="15.75" x14ac:dyDescent="0.25">
      <c r="A35" s="154">
        <v>268</v>
      </c>
      <c r="B35" s="159" t="s">
        <v>32</v>
      </c>
      <c r="C35" s="160">
        <v>141735.51999999999</v>
      </c>
      <c r="D35" s="177"/>
      <c r="E35" s="160">
        <f t="shared" si="1"/>
        <v>141735.51999999999</v>
      </c>
    </row>
    <row r="36" spans="1:5" s="151" customFormat="1" ht="31.5" x14ac:dyDescent="0.25">
      <c r="A36" s="154">
        <v>269</v>
      </c>
      <c r="B36" s="164" t="s">
        <v>33</v>
      </c>
      <c r="C36" s="160">
        <v>10000</v>
      </c>
      <c r="D36" s="177"/>
      <c r="E36" s="160">
        <f t="shared" si="1"/>
        <v>10000</v>
      </c>
    </row>
    <row r="37" spans="1:5" s="151" customFormat="1" ht="15.75" x14ac:dyDescent="0.25">
      <c r="A37" s="154">
        <v>289</v>
      </c>
      <c r="B37" s="159" t="s">
        <v>34</v>
      </c>
      <c r="C37" s="160">
        <v>6898.5</v>
      </c>
      <c r="D37" s="177"/>
      <c r="E37" s="160">
        <f t="shared" si="1"/>
        <v>6898.5</v>
      </c>
    </row>
    <row r="38" spans="1:5" s="151" customFormat="1" ht="15.75" x14ac:dyDescent="0.25">
      <c r="A38" s="154">
        <v>292</v>
      </c>
      <c r="B38" s="159" t="s">
        <v>35</v>
      </c>
      <c r="C38" s="160">
        <v>84179.13</v>
      </c>
      <c r="D38" s="177"/>
      <c r="E38" s="160">
        <f t="shared" si="1"/>
        <v>84179.13</v>
      </c>
    </row>
    <row r="39" spans="1:5" s="151" customFormat="1" ht="15.75" x14ac:dyDescent="0.25">
      <c r="A39" s="154">
        <v>295</v>
      </c>
      <c r="B39" s="159" t="s">
        <v>36</v>
      </c>
      <c r="C39" s="162">
        <v>18582480.77</v>
      </c>
      <c r="D39" s="177"/>
      <c r="E39" s="160">
        <f t="shared" si="1"/>
        <v>18582480.77</v>
      </c>
    </row>
    <row r="40" spans="1:5" s="151" customFormat="1" ht="15.75" x14ac:dyDescent="0.25">
      <c r="A40" s="154">
        <v>297</v>
      </c>
      <c r="B40" s="159" t="s">
        <v>37</v>
      </c>
      <c r="C40" s="160">
        <v>19092.79</v>
      </c>
      <c r="D40" s="177"/>
      <c r="E40" s="160">
        <f t="shared" si="1"/>
        <v>19092.79</v>
      </c>
    </row>
    <row r="41" spans="1:5" s="151" customFormat="1" ht="15.75" x14ac:dyDescent="0.25">
      <c r="A41" s="154">
        <v>298</v>
      </c>
      <c r="B41" s="159" t="s">
        <v>38</v>
      </c>
      <c r="C41" s="160">
        <v>405097.84</v>
      </c>
      <c r="D41" s="177"/>
      <c r="E41" s="160">
        <f t="shared" si="1"/>
        <v>405097.84</v>
      </c>
    </row>
    <row r="42" spans="1:5" s="151" customFormat="1" ht="15.75" x14ac:dyDescent="0.25">
      <c r="A42" s="154">
        <v>299</v>
      </c>
      <c r="B42" s="159" t="s">
        <v>39</v>
      </c>
      <c r="C42" s="160">
        <v>228502</v>
      </c>
      <c r="D42" s="177"/>
      <c r="E42" s="160">
        <f t="shared" si="1"/>
        <v>228502</v>
      </c>
    </row>
    <row r="43" spans="1:5" s="151" customFormat="1" ht="16.5" x14ac:dyDescent="0.3">
      <c r="A43" s="154"/>
      <c r="B43" s="156" t="s">
        <v>40</v>
      </c>
      <c r="C43" s="157">
        <f>SUM(C26:C42)</f>
        <v>25920901.469999999</v>
      </c>
      <c r="D43" s="157">
        <f>SUM(D26:D42)</f>
        <v>0</v>
      </c>
      <c r="E43" s="157">
        <f>SUM(E26:E42)</f>
        <v>25920901.469999999</v>
      </c>
    </row>
    <row r="44" spans="1:5" s="151" customFormat="1" ht="16.5" x14ac:dyDescent="0.3">
      <c r="A44" s="154"/>
      <c r="B44" s="156" t="s">
        <v>151</v>
      </c>
      <c r="C44" s="165">
        <f>C10+C24+C43</f>
        <v>62000000</v>
      </c>
      <c r="D44" s="165">
        <f>D10+D24+D43</f>
        <v>0</v>
      </c>
      <c r="E44" s="165">
        <f>E10+E24+E43</f>
        <v>62000000</v>
      </c>
    </row>
    <row r="45" spans="1:5" s="151" customFormat="1" ht="16.5" x14ac:dyDescent="0.3">
      <c r="A45" s="166"/>
      <c r="B45" s="167"/>
      <c r="C45" s="168"/>
    </row>
    <row r="46" spans="1:5" s="151" customFormat="1" x14ac:dyDescent="0.25">
      <c r="A46" s="169"/>
      <c r="C46" s="170"/>
    </row>
    <row r="47" spans="1:5" s="151" customFormat="1" x14ac:dyDescent="0.25">
      <c r="A47" s="169"/>
      <c r="C47" s="170"/>
    </row>
    <row r="48" spans="1:5" s="151" customFormat="1" x14ac:dyDescent="0.25">
      <c r="A48" s="171"/>
      <c r="C48" s="172"/>
    </row>
    <row r="49" spans="1:3" s="151" customFormat="1" x14ac:dyDescent="0.25">
      <c r="A49" s="171"/>
      <c r="C49" s="172"/>
    </row>
    <row r="50" spans="1:3" s="151" customFormat="1" ht="13.5" customHeight="1" x14ac:dyDescent="0.2">
      <c r="A50" s="277" t="s">
        <v>152</v>
      </c>
      <c r="B50" s="277"/>
      <c r="C50" s="277"/>
    </row>
    <row r="51" spans="1:3" s="151" customFormat="1" ht="18.75" customHeight="1" x14ac:dyDescent="0.2">
      <c r="A51" s="277" t="s">
        <v>86</v>
      </c>
      <c r="B51" s="277"/>
      <c r="C51" s="277"/>
    </row>
    <row r="52" spans="1:3" s="151" customFormat="1" ht="18.75" customHeight="1" x14ac:dyDescent="0.2">
      <c r="A52" s="277" t="s">
        <v>87</v>
      </c>
      <c r="B52" s="277"/>
      <c r="C52" s="277"/>
    </row>
    <row r="53" spans="1:3" s="151" customFormat="1" x14ac:dyDescent="0.25">
      <c r="A53" s="171"/>
      <c r="C53" s="170"/>
    </row>
    <row r="54" spans="1:3" s="151" customFormat="1" x14ac:dyDescent="0.25">
      <c r="A54" s="171"/>
      <c r="C54" s="170"/>
    </row>
    <row r="55" spans="1:3" s="151" customFormat="1" x14ac:dyDescent="0.25">
      <c r="A55" s="171"/>
      <c r="C55" s="170"/>
    </row>
    <row r="56" spans="1:3" s="151" customFormat="1" x14ac:dyDescent="0.25">
      <c r="A56" s="171"/>
      <c r="C56" s="170"/>
    </row>
    <row r="57" spans="1:3" s="151" customFormat="1" x14ac:dyDescent="0.25">
      <c r="A57" s="171"/>
      <c r="C57" s="170"/>
    </row>
    <row r="58" spans="1:3" s="151" customFormat="1" x14ac:dyDescent="0.25">
      <c r="A58" s="171"/>
      <c r="C58" s="170"/>
    </row>
    <row r="59" spans="1:3" s="151" customFormat="1" x14ac:dyDescent="0.25">
      <c r="A59" s="171"/>
      <c r="C59" s="170"/>
    </row>
    <row r="60" spans="1:3" s="151" customFormat="1" x14ac:dyDescent="0.25">
      <c r="A60" s="171"/>
      <c r="C60" s="170"/>
    </row>
    <row r="61" spans="1:3" s="151" customFormat="1" x14ac:dyDescent="0.25">
      <c r="A61" s="171"/>
      <c r="C61" s="170"/>
    </row>
    <row r="62" spans="1:3" s="151" customFormat="1" x14ac:dyDescent="0.25">
      <c r="A62" s="171"/>
      <c r="C62" s="170"/>
    </row>
    <row r="63" spans="1:3" s="151" customFormat="1" x14ac:dyDescent="0.25">
      <c r="A63" s="171"/>
      <c r="C63" s="170"/>
    </row>
    <row r="64" spans="1:3" s="151" customFormat="1" x14ac:dyDescent="0.25">
      <c r="A64" s="171"/>
      <c r="C64" s="170"/>
    </row>
    <row r="65" spans="1:3" s="151" customFormat="1" x14ac:dyDescent="0.25">
      <c r="A65" s="171"/>
      <c r="C65" s="170"/>
    </row>
    <row r="66" spans="1:3" s="151" customFormat="1" x14ac:dyDescent="0.25">
      <c r="A66" s="171"/>
      <c r="C66" s="170"/>
    </row>
    <row r="67" spans="1:3" s="151" customFormat="1" x14ac:dyDescent="0.25">
      <c r="A67" s="171"/>
      <c r="C67" s="170"/>
    </row>
    <row r="68" spans="1:3" s="151" customFormat="1" x14ac:dyDescent="0.25">
      <c r="A68" s="171"/>
      <c r="C68" s="170"/>
    </row>
    <row r="69" spans="1:3" s="151" customFormat="1" x14ac:dyDescent="0.25">
      <c r="A69" s="171"/>
      <c r="C69" s="170"/>
    </row>
    <row r="70" spans="1:3" s="151" customFormat="1" x14ac:dyDescent="0.25">
      <c r="A70" s="171"/>
      <c r="C70" s="170"/>
    </row>
    <row r="71" spans="1:3" s="151" customFormat="1" x14ac:dyDescent="0.25">
      <c r="A71" s="171"/>
      <c r="C71" s="170"/>
    </row>
    <row r="72" spans="1:3" s="151" customFormat="1" x14ac:dyDescent="0.25">
      <c r="A72" s="171"/>
      <c r="C72" s="170"/>
    </row>
    <row r="73" spans="1:3" s="151" customFormat="1" x14ac:dyDescent="0.25">
      <c r="A73" s="171"/>
      <c r="C73" s="170"/>
    </row>
    <row r="74" spans="1:3" s="151" customFormat="1" x14ac:dyDescent="0.25">
      <c r="A74" s="171"/>
      <c r="C74" s="170"/>
    </row>
    <row r="75" spans="1:3" s="151" customFormat="1" x14ac:dyDescent="0.25">
      <c r="A75" s="171"/>
      <c r="C75" s="170"/>
    </row>
    <row r="76" spans="1:3" s="151" customFormat="1" x14ac:dyDescent="0.25">
      <c r="A76" s="171"/>
      <c r="C76" s="170"/>
    </row>
    <row r="77" spans="1:3" s="151" customFormat="1" x14ac:dyDescent="0.25">
      <c r="A77" s="171"/>
      <c r="C77" s="170"/>
    </row>
    <row r="78" spans="1:3" x14ac:dyDescent="0.25">
      <c r="A78" s="171"/>
      <c r="B78" s="151"/>
      <c r="C78" s="170"/>
    </row>
    <row r="79" spans="1:3" x14ac:dyDescent="0.25">
      <c r="A79" s="171"/>
      <c r="B79" s="151"/>
      <c r="C79" s="170"/>
    </row>
    <row r="80" spans="1:3" x14ac:dyDescent="0.25">
      <c r="A80" s="171"/>
      <c r="B80" s="151"/>
      <c r="C80" s="170"/>
    </row>
    <row r="81" spans="1:3" x14ac:dyDescent="0.25">
      <c r="A81" s="171"/>
      <c r="B81" s="151"/>
      <c r="C81" s="170"/>
    </row>
    <row r="82" spans="1:3" x14ac:dyDescent="0.25">
      <c r="A82" s="171"/>
      <c r="B82" s="151"/>
      <c r="C82" s="170"/>
    </row>
    <row r="83" spans="1:3" x14ac:dyDescent="0.25">
      <c r="A83" s="171"/>
      <c r="B83" s="151"/>
      <c r="C83" s="170"/>
    </row>
    <row r="84" spans="1:3" x14ac:dyDescent="0.25">
      <c r="A84" s="171"/>
      <c r="B84" s="151"/>
      <c r="C84" s="170"/>
    </row>
    <row r="85" spans="1:3" x14ac:dyDescent="0.25">
      <c r="A85" s="171"/>
      <c r="B85" s="151"/>
      <c r="C85" s="170"/>
    </row>
    <row r="86" spans="1:3" x14ac:dyDescent="0.25">
      <c r="A86" s="171"/>
      <c r="B86" s="151"/>
      <c r="C86" s="170"/>
    </row>
    <row r="87" spans="1:3" x14ac:dyDescent="0.25">
      <c r="A87" s="171"/>
      <c r="B87" s="151"/>
      <c r="C87" s="170"/>
    </row>
    <row r="88" spans="1:3" x14ac:dyDescent="0.25">
      <c r="A88" s="171"/>
      <c r="B88" s="151"/>
      <c r="C88" s="170"/>
    </row>
    <row r="89" spans="1:3" x14ac:dyDescent="0.25">
      <c r="A89" s="171"/>
      <c r="B89" s="151"/>
      <c r="C89" s="170"/>
    </row>
    <row r="90" spans="1:3" x14ac:dyDescent="0.25">
      <c r="A90" s="171"/>
      <c r="B90" s="151"/>
      <c r="C90" s="170"/>
    </row>
    <row r="91" spans="1:3" x14ac:dyDescent="0.25">
      <c r="A91" s="171"/>
      <c r="B91" s="151"/>
      <c r="C91" s="170"/>
    </row>
  </sheetData>
  <mergeCells count="8">
    <mergeCell ref="A51:C51"/>
    <mergeCell ref="A52:C52"/>
    <mergeCell ref="A1:E1"/>
    <mergeCell ref="A2:E2"/>
    <mergeCell ref="A3:E3"/>
    <mergeCell ref="A4:B4"/>
    <mergeCell ref="A8:B8"/>
    <mergeCell ref="A50:C50"/>
  </mergeCells>
  <pageMargins left="1.4566929133858268" right="0.11811023622047245" top="0.15748031496062992" bottom="0.19685039370078741" header="0.11811023622047245" footer="0.11811023622047245"/>
  <pageSetup scale="87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workbookViewId="0">
      <selection activeCell="F52" sqref="F52"/>
    </sheetView>
  </sheetViews>
  <sheetFormatPr baseColWidth="10" defaultRowHeight="13.5" x14ac:dyDescent="0.25"/>
  <cols>
    <col min="1" max="1" width="5.140625" style="174" customWidth="1"/>
    <col min="2" max="2" width="48.85546875" style="173" customWidth="1"/>
    <col min="3" max="3" width="18.28515625" style="175" bestFit="1" customWidth="1"/>
    <col min="4" max="4" width="14.42578125" style="173" hidden="1" customWidth="1"/>
    <col min="5" max="5" width="15.5703125" style="173" hidden="1" customWidth="1"/>
    <col min="6" max="256" width="11.42578125" style="173"/>
    <col min="257" max="257" width="5.140625" style="173" customWidth="1"/>
    <col min="258" max="258" width="48.85546875" style="173" customWidth="1"/>
    <col min="259" max="259" width="18.28515625" style="173" bestFit="1" customWidth="1"/>
    <col min="260" max="261" width="0" style="173" hidden="1" customWidth="1"/>
    <col min="262" max="512" width="11.42578125" style="173"/>
    <col min="513" max="513" width="5.140625" style="173" customWidth="1"/>
    <col min="514" max="514" width="48.85546875" style="173" customWidth="1"/>
    <col min="515" max="515" width="18.28515625" style="173" bestFit="1" customWidth="1"/>
    <col min="516" max="517" width="0" style="173" hidden="1" customWidth="1"/>
    <col min="518" max="768" width="11.42578125" style="173"/>
    <col min="769" max="769" width="5.140625" style="173" customWidth="1"/>
    <col min="770" max="770" width="48.85546875" style="173" customWidth="1"/>
    <col min="771" max="771" width="18.28515625" style="173" bestFit="1" customWidth="1"/>
    <col min="772" max="773" width="0" style="173" hidden="1" customWidth="1"/>
    <col min="774" max="1024" width="11.42578125" style="173"/>
    <col min="1025" max="1025" width="5.140625" style="173" customWidth="1"/>
    <col min="1026" max="1026" width="48.85546875" style="173" customWidth="1"/>
    <col min="1027" max="1027" width="18.28515625" style="173" bestFit="1" customWidth="1"/>
    <col min="1028" max="1029" width="0" style="173" hidden="1" customWidth="1"/>
    <col min="1030" max="1280" width="11.42578125" style="173"/>
    <col min="1281" max="1281" width="5.140625" style="173" customWidth="1"/>
    <col min="1282" max="1282" width="48.85546875" style="173" customWidth="1"/>
    <col min="1283" max="1283" width="18.28515625" style="173" bestFit="1" customWidth="1"/>
    <col min="1284" max="1285" width="0" style="173" hidden="1" customWidth="1"/>
    <col min="1286" max="1536" width="11.42578125" style="173"/>
    <col min="1537" max="1537" width="5.140625" style="173" customWidth="1"/>
    <col min="1538" max="1538" width="48.85546875" style="173" customWidth="1"/>
    <col min="1539" max="1539" width="18.28515625" style="173" bestFit="1" customWidth="1"/>
    <col min="1540" max="1541" width="0" style="173" hidden="1" customWidth="1"/>
    <col min="1542" max="1792" width="11.42578125" style="173"/>
    <col min="1793" max="1793" width="5.140625" style="173" customWidth="1"/>
    <col min="1794" max="1794" width="48.85546875" style="173" customWidth="1"/>
    <col min="1795" max="1795" width="18.28515625" style="173" bestFit="1" customWidth="1"/>
    <col min="1796" max="1797" width="0" style="173" hidden="1" customWidth="1"/>
    <col min="1798" max="2048" width="11.42578125" style="173"/>
    <col min="2049" max="2049" width="5.140625" style="173" customWidth="1"/>
    <col min="2050" max="2050" width="48.85546875" style="173" customWidth="1"/>
    <col min="2051" max="2051" width="18.28515625" style="173" bestFit="1" customWidth="1"/>
    <col min="2052" max="2053" width="0" style="173" hidden="1" customWidth="1"/>
    <col min="2054" max="2304" width="11.42578125" style="173"/>
    <col min="2305" max="2305" width="5.140625" style="173" customWidth="1"/>
    <col min="2306" max="2306" width="48.85546875" style="173" customWidth="1"/>
    <col min="2307" max="2307" width="18.28515625" style="173" bestFit="1" customWidth="1"/>
    <col min="2308" max="2309" width="0" style="173" hidden="1" customWidth="1"/>
    <col min="2310" max="2560" width="11.42578125" style="173"/>
    <col min="2561" max="2561" width="5.140625" style="173" customWidth="1"/>
    <col min="2562" max="2562" width="48.85546875" style="173" customWidth="1"/>
    <col min="2563" max="2563" width="18.28515625" style="173" bestFit="1" customWidth="1"/>
    <col min="2564" max="2565" width="0" style="173" hidden="1" customWidth="1"/>
    <col min="2566" max="2816" width="11.42578125" style="173"/>
    <col min="2817" max="2817" width="5.140625" style="173" customWidth="1"/>
    <col min="2818" max="2818" width="48.85546875" style="173" customWidth="1"/>
    <col min="2819" max="2819" width="18.28515625" style="173" bestFit="1" customWidth="1"/>
    <col min="2820" max="2821" width="0" style="173" hidden="1" customWidth="1"/>
    <col min="2822" max="3072" width="11.42578125" style="173"/>
    <col min="3073" max="3073" width="5.140625" style="173" customWidth="1"/>
    <col min="3074" max="3074" width="48.85546875" style="173" customWidth="1"/>
    <col min="3075" max="3075" width="18.28515625" style="173" bestFit="1" customWidth="1"/>
    <col min="3076" max="3077" width="0" style="173" hidden="1" customWidth="1"/>
    <col min="3078" max="3328" width="11.42578125" style="173"/>
    <col min="3329" max="3329" width="5.140625" style="173" customWidth="1"/>
    <col min="3330" max="3330" width="48.85546875" style="173" customWidth="1"/>
    <col min="3331" max="3331" width="18.28515625" style="173" bestFit="1" customWidth="1"/>
    <col min="3332" max="3333" width="0" style="173" hidden="1" customWidth="1"/>
    <col min="3334" max="3584" width="11.42578125" style="173"/>
    <col min="3585" max="3585" width="5.140625" style="173" customWidth="1"/>
    <col min="3586" max="3586" width="48.85546875" style="173" customWidth="1"/>
    <col min="3587" max="3587" width="18.28515625" style="173" bestFit="1" customWidth="1"/>
    <col min="3588" max="3589" width="0" style="173" hidden="1" customWidth="1"/>
    <col min="3590" max="3840" width="11.42578125" style="173"/>
    <col min="3841" max="3841" width="5.140625" style="173" customWidth="1"/>
    <col min="3842" max="3842" width="48.85546875" style="173" customWidth="1"/>
    <col min="3843" max="3843" width="18.28515625" style="173" bestFit="1" customWidth="1"/>
    <col min="3844" max="3845" width="0" style="173" hidden="1" customWidth="1"/>
    <col min="3846" max="4096" width="11.42578125" style="173"/>
    <col min="4097" max="4097" width="5.140625" style="173" customWidth="1"/>
    <col min="4098" max="4098" width="48.85546875" style="173" customWidth="1"/>
    <col min="4099" max="4099" width="18.28515625" style="173" bestFit="1" customWidth="1"/>
    <col min="4100" max="4101" width="0" style="173" hidden="1" customWidth="1"/>
    <col min="4102" max="4352" width="11.42578125" style="173"/>
    <col min="4353" max="4353" width="5.140625" style="173" customWidth="1"/>
    <col min="4354" max="4354" width="48.85546875" style="173" customWidth="1"/>
    <col min="4355" max="4355" width="18.28515625" style="173" bestFit="1" customWidth="1"/>
    <col min="4356" max="4357" width="0" style="173" hidden="1" customWidth="1"/>
    <col min="4358" max="4608" width="11.42578125" style="173"/>
    <col min="4609" max="4609" width="5.140625" style="173" customWidth="1"/>
    <col min="4610" max="4610" width="48.85546875" style="173" customWidth="1"/>
    <col min="4611" max="4611" width="18.28515625" style="173" bestFit="1" customWidth="1"/>
    <col min="4612" max="4613" width="0" style="173" hidden="1" customWidth="1"/>
    <col min="4614" max="4864" width="11.42578125" style="173"/>
    <col min="4865" max="4865" width="5.140625" style="173" customWidth="1"/>
    <col min="4866" max="4866" width="48.85546875" style="173" customWidth="1"/>
    <col min="4867" max="4867" width="18.28515625" style="173" bestFit="1" customWidth="1"/>
    <col min="4868" max="4869" width="0" style="173" hidden="1" customWidth="1"/>
    <col min="4870" max="5120" width="11.42578125" style="173"/>
    <col min="5121" max="5121" width="5.140625" style="173" customWidth="1"/>
    <col min="5122" max="5122" width="48.85546875" style="173" customWidth="1"/>
    <col min="5123" max="5123" width="18.28515625" style="173" bestFit="1" customWidth="1"/>
    <col min="5124" max="5125" width="0" style="173" hidden="1" customWidth="1"/>
    <col min="5126" max="5376" width="11.42578125" style="173"/>
    <col min="5377" max="5377" width="5.140625" style="173" customWidth="1"/>
    <col min="5378" max="5378" width="48.85546875" style="173" customWidth="1"/>
    <col min="5379" max="5379" width="18.28515625" style="173" bestFit="1" customWidth="1"/>
    <col min="5380" max="5381" width="0" style="173" hidden="1" customWidth="1"/>
    <col min="5382" max="5632" width="11.42578125" style="173"/>
    <col min="5633" max="5633" width="5.140625" style="173" customWidth="1"/>
    <col min="5634" max="5634" width="48.85546875" style="173" customWidth="1"/>
    <col min="5635" max="5635" width="18.28515625" style="173" bestFit="1" customWidth="1"/>
    <col min="5636" max="5637" width="0" style="173" hidden="1" customWidth="1"/>
    <col min="5638" max="5888" width="11.42578125" style="173"/>
    <col min="5889" max="5889" width="5.140625" style="173" customWidth="1"/>
    <col min="5890" max="5890" width="48.85546875" style="173" customWidth="1"/>
    <col min="5891" max="5891" width="18.28515625" style="173" bestFit="1" customWidth="1"/>
    <col min="5892" max="5893" width="0" style="173" hidden="1" customWidth="1"/>
    <col min="5894" max="6144" width="11.42578125" style="173"/>
    <col min="6145" max="6145" width="5.140625" style="173" customWidth="1"/>
    <col min="6146" max="6146" width="48.85546875" style="173" customWidth="1"/>
    <col min="6147" max="6147" width="18.28515625" style="173" bestFit="1" customWidth="1"/>
    <col min="6148" max="6149" width="0" style="173" hidden="1" customWidth="1"/>
    <col min="6150" max="6400" width="11.42578125" style="173"/>
    <col min="6401" max="6401" width="5.140625" style="173" customWidth="1"/>
    <col min="6402" max="6402" width="48.85546875" style="173" customWidth="1"/>
    <col min="6403" max="6403" width="18.28515625" style="173" bestFit="1" customWidth="1"/>
    <col min="6404" max="6405" width="0" style="173" hidden="1" customWidth="1"/>
    <col min="6406" max="6656" width="11.42578125" style="173"/>
    <col min="6657" max="6657" width="5.140625" style="173" customWidth="1"/>
    <col min="6658" max="6658" width="48.85546875" style="173" customWidth="1"/>
    <col min="6659" max="6659" width="18.28515625" style="173" bestFit="1" customWidth="1"/>
    <col min="6660" max="6661" width="0" style="173" hidden="1" customWidth="1"/>
    <col min="6662" max="6912" width="11.42578125" style="173"/>
    <col min="6913" max="6913" width="5.140625" style="173" customWidth="1"/>
    <col min="6914" max="6914" width="48.85546875" style="173" customWidth="1"/>
    <col min="6915" max="6915" width="18.28515625" style="173" bestFit="1" customWidth="1"/>
    <col min="6916" max="6917" width="0" style="173" hidden="1" customWidth="1"/>
    <col min="6918" max="7168" width="11.42578125" style="173"/>
    <col min="7169" max="7169" width="5.140625" style="173" customWidth="1"/>
    <col min="7170" max="7170" width="48.85546875" style="173" customWidth="1"/>
    <col min="7171" max="7171" width="18.28515625" style="173" bestFit="1" customWidth="1"/>
    <col min="7172" max="7173" width="0" style="173" hidden="1" customWidth="1"/>
    <col min="7174" max="7424" width="11.42578125" style="173"/>
    <col min="7425" max="7425" width="5.140625" style="173" customWidth="1"/>
    <col min="7426" max="7426" width="48.85546875" style="173" customWidth="1"/>
    <col min="7427" max="7427" width="18.28515625" style="173" bestFit="1" customWidth="1"/>
    <col min="7428" max="7429" width="0" style="173" hidden="1" customWidth="1"/>
    <col min="7430" max="7680" width="11.42578125" style="173"/>
    <col min="7681" max="7681" width="5.140625" style="173" customWidth="1"/>
    <col min="7682" max="7682" width="48.85546875" style="173" customWidth="1"/>
    <col min="7683" max="7683" width="18.28515625" style="173" bestFit="1" customWidth="1"/>
    <col min="7684" max="7685" width="0" style="173" hidden="1" customWidth="1"/>
    <col min="7686" max="7936" width="11.42578125" style="173"/>
    <col min="7937" max="7937" width="5.140625" style="173" customWidth="1"/>
    <col min="7938" max="7938" width="48.85546875" style="173" customWidth="1"/>
    <col min="7939" max="7939" width="18.28515625" style="173" bestFit="1" customWidth="1"/>
    <col min="7940" max="7941" width="0" style="173" hidden="1" customWidth="1"/>
    <col min="7942" max="8192" width="11.42578125" style="173"/>
    <col min="8193" max="8193" width="5.140625" style="173" customWidth="1"/>
    <col min="8194" max="8194" width="48.85546875" style="173" customWidth="1"/>
    <col min="8195" max="8195" width="18.28515625" style="173" bestFit="1" customWidth="1"/>
    <col min="8196" max="8197" width="0" style="173" hidden="1" customWidth="1"/>
    <col min="8198" max="8448" width="11.42578125" style="173"/>
    <col min="8449" max="8449" width="5.140625" style="173" customWidth="1"/>
    <col min="8450" max="8450" width="48.85546875" style="173" customWidth="1"/>
    <col min="8451" max="8451" width="18.28515625" style="173" bestFit="1" customWidth="1"/>
    <col min="8452" max="8453" width="0" style="173" hidden="1" customWidth="1"/>
    <col min="8454" max="8704" width="11.42578125" style="173"/>
    <col min="8705" max="8705" width="5.140625" style="173" customWidth="1"/>
    <col min="8706" max="8706" width="48.85546875" style="173" customWidth="1"/>
    <col min="8707" max="8707" width="18.28515625" style="173" bestFit="1" customWidth="1"/>
    <col min="8708" max="8709" width="0" style="173" hidden="1" customWidth="1"/>
    <col min="8710" max="8960" width="11.42578125" style="173"/>
    <col min="8961" max="8961" width="5.140625" style="173" customWidth="1"/>
    <col min="8962" max="8962" width="48.85546875" style="173" customWidth="1"/>
    <col min="8963" max="8963" width="18.28515625" style="173" bestFit="1" customWidth="1"/>
    <col min="8964" max="8965" width="0" style="173" hidden="1" customWidth="1"/>
    <col min="8966" max="9216" width="11.42578125" style="173"/>
    <col min="9217" max="9217" width="5.140625" style="173" customWidth="1"/>
    <col min="9218" max="9218" width="48.85546875" style="173" customWidth="1"/>
    <col min="9219" max="9219" width="18.28515625" style="173" bestFit="1" customWidth="1"/>
    <col min="9220" max="9221" width="0" style="173" hidden="1" customWidth="1"/>
    <col min="9222" max="9472" width="11.42578125" style="173"/>
    <col min="9473" max="9473" width="5.140625" style="173" customWidth="1"/>
    <col min="9474" max="9474" width="48.85546875" style="173" customWidth="1"/>
    <col min="9475" max="9475" width="18.28515625" style="173" bestFit="1" customWidth="1"/>
    <col min="9476" max="9477" width="0" style="173" hidden="1" customWidth="1"/>
    <col min="9478" max="9728" width="11.42578125" style="173"/>
    <col min="9729" max="9729" width="5.140625" style="173" customWidth="1"/>
    <col min="9730" max="9730" width="48.85546875" style="173" customWidth="1"/>
    <col min="9731" max="9731" width="18.28515625" style="173" bestFit="1" customWidth="1"/>
    <col min="9732" max="9733" width="0" style="173" hidden="1" customWidth="1"/>
    <col min="9734" max="9984" width="11.42578125" style="173"/>
    <col min="9985" max="9985" width="5.140625" style="173" customWidth="1"/>
    <col min="9986" max="9986" width="48.85546875" style="173" customWidth="1"/>
    <col min="9987" max="9987" width="18.28515625" style="173" bestFit="1" customWidth="1"/>
    <col min="9988" max="9989" width="0" style="173" hidden="1" customWidth="1"/>
    <col min="9990" max="10240" width="11.42578125" style="173"/>
    <col min="10241" max="10241" width="5.140625" style="173" customWidth="1"/>
    <col min="10242" max="10242" width="48.85546875" style="173" customWidth="1"/>
    <col min="10243" max="10243" width="18.28515625" style="173" bestFit="1" customWidth="1"/>
    <col min="10244" max="10245" width="0" style="173" hidden="1" customWidth="1"/>
    <col min="10246" max="10496" width="11.42578125" style="173"/>
    <col min="10497" max="10497" width="5.140625" style="173" customWidth="1"/>
    <col min="10498" max="10498" width="48.85546875" style="173" customWidth="1"/>
    <col min="10499" max="10499" width="18.28515625" style="173" bestFit="1" customWidth="1"/>
    <col min="10500" max="10501" width="0" style="173" hidden="1" customWidth="1"/>
    <col min="10502" max="10752" width="11.42578125" style="173"/>
    <col min="10753" max="10753" width="5.140625" style="173" customWidth="1"/>
    <col min="10754" max="10754" width="48.85546875" style="173" customWidth="1"/>
    <col min="10755" max="10755" width="18.28515625" style="173" bestFit="1" customWidth="1"/>
    <col min="10756" max="10757" width="0" style="173" hidden="1" customWidth="1"/>
    <col min="10758" max="11008" width="11.42578125" style="173"/>
    <col min="11009" max="11009" width="5.140625" style="173" customWidth="1"/>
    <col min="11010" max="11010" width="48.85546875" style="173" customWidth="1"/>
    <col min="11011" max="11011" width="18.28515625" style="173" bestFit="1" customWidth="1"/>
    <col min="11012" max="11013" width="0" style="173" hidden="1" customWidth="1"/>
    <col min="11014" max="11264" width="11.42578125" style="173"/>
    <col min="11265" max="11265" width="5.140625" style="173" customWidth="1"/>
    <col min="11266" max="11266" width="48.85546875" style="173" customWidth="1"/>
    <col min="11267" max="11267" width="18.28515625" style="173" bestFit="1" customWidth="1"/>
    <col min="11268" max="11269" width="0" style="173" hidden="1" customWidth="1"/>
    <col min="11270" max="11520" width="11.42578125" style="173"/>
    <col min="11521" max="11521" width="5.140625" style="173" customWidth="1"/>
    <col min="11522" max="11522" width="48.85546875" style="173" customWidth="1"/>
    <col min="11523" max="11523" width="18.28515625" style="173" bestFit="1" customWidth="1"/>
    <col min="11524" max="11525" width="0" style="173" hidden="1" customWidth="1"/>
    <col min="11526" max="11776" width="11.42578125" style="173"/>
    <col min="11777" max="11777" width="5.140625" style="173" customWidth="1"/>
    <col min="11778" max="11778" width="48.85546875" style="173" customWidth="1"/>
    <col min="11779" max="11779" width="18.28515625" style="173" bestFit="1" customWidth="1"/>
    <col min="11780" max="11781" width="0" style="173" hidden="1" customWidth="1"/>
    <col min="11782" max="12032" width="11.42578125" style="173"/>
    <col min="12033" max="12033" width="5.140625" style="173" customWidth="1"/>
    <col min="12034" max="12034" width="48.85546875" style="173" customWidth="1"/>
    <col min="12035" max="12035" width="18.28515625" style="173" bestFit="1" customWidth="1"/>
    <col min="12036" max="12037" width="0" style="173" hidden="1" customWidth="1"/>
    <col min="12038" max="12288" width="11.42578125" style="173"/>
    <col min="12289" max="12289" width="5.140625" style="173" customWidth="1"/>
    <col min="12290" max="12290" width="48.85546875" style="173" customWidth="1"/>
    <col min="12291" max="12291" width="18.28515625" style="173" bestFit="1" customWidth="1"/>
    <col min="12292" max="12293" width="0" style="173" hidden="1" customWidth="1"/>
    <col min="12294" max="12544" width="11.42578125" style="173"/>
    <col min="12545" max="12545" width="5.140625" style="173" customWidth="1"/>
    <col min="12546" max="12546" width="48.85546875" style="173" customWidth="1"/>
    <col min="12547" max="12547" width="18.28515625" style="173" bestFit="1" customWidth="1"/>
    <col min="12548" max="12549" width="0" style="173" hidden="1" customWidth="1"/>
    <col min="12550" max="12800" width="11.42578125" style="173"/>
    <col min="12801" max="12801" width="5.140625" style="173" customWidth="1"/>
    <col min="12802" max="12802" width="48.85546875" style="173" customWidth="1"/>
    <col min="12803" max="12803" width="18.28515625" style="173" bestFit="1" customWidth="1"/>
    <col min="12804" max="12805" width="0" style="173" hidden="1" customWidth="1"/>
    <col min="12806" max="13056" width="11.42578125" style="173"/>
    <col min="13057" max="13057" width="5.140625" style="173" customWidth="1"/>
    <col min="13058" max="13058" width="48.85546875" style="173" customWidth="1"/>
    <col min="13059" max="13059" width="18.28515625" style="173" bestFit="1" customWidth="1"/>
    <col min="13060" max="13061" width="0" style="173" hidden="1" customWidth="1"/>
    <col min="13062" max="13312" width="11.42578125" style="173"/>
    <col min="13313" max="13313" width="5.140625" style="173" customWidth="1"/>
    <col min="13314" max="13314" width="48.85546875" style="173" customWidth="1"/>
    <col min="13315" max="13315" width="18.28515625" style="173" bestFit="1" customWidth="1"/>
    <col min="13316" max="13317" width="0" style="173" hidden="1" customWidth="1"/>
    <col min="13318" max="13568" width="11.42578125" style="173"/>
    <col min="13569" max="13569" width="5.140625" style="173" customWidth="1"/>
    <col min="13570" max="13570" width="48.85546875" style="173" customWidth="1"/>
    <col min="13571" max="13571" width="18.28515625" style="173" bestFit="1" customWidth="1"/>
    <col min="13572" max="13573" width="0" style="173" hidden="1" customWidth="1"/>
    <col min="13574" max="13824" width="11.42578125" style="173"/>
    <col min="13825" max="13825" width="5.140625" style="173" customWidth="1"/>
    <col min="13826" max="13826" width="48.85546875" style="173" customWidth="1"/>
    <col min="13827" max="13827" width="18.28515625" style="173" bestFit="1" customWidth="1"/>
    <col min="13828" max="13829" width="0" style="173" hidden="1" customWidth="1"/>
    <col min="13830" max="14080" width="11.42578125" style="173"/>
    <col min="14081" max="14081" width="5.140625" style="173" customWidth="1"/>
    <col min="14082" max="14082" width="48.85546875" style="173" customWidth="1"/>
    <col min="14083" max="14083" width="18.28515625" style="173" bestFit="1" customWidth="1"/>
    <col min="14084" max="14085" width="0" style="173" hidden="1" customWidth="1"/>
    <col min="14086" max="14336" width="11.42578125" style="173"/>
    <col min="14337" max="14337" width="5.140625" style="173" customWidth="1"/>
    <col min="14338" max="14338" width="48.85546875" style="173" customWidth="1"/>
    <col min="14339" max="14339" width="18.28515625" style="173" bestFit="1" customWidth="1"/>
    <col min="14340" max="14341" width="0" style="173" hidden="1" customWidth="1"/>
    <col min="14342" max="14592" width="11.42578125" style="173"/>
    <col min="14593" max="14593" width="5.140625" style="173" customWidth="1"/>
    <col min="14594" max="14594" width="48.85546875" style="173" customWidth="1"/>
    <col min="14595" max="14595" width="18.28515625" style="173" bestFit="1" customWidth="1"/>
    <col min="14596" max="14597" width="0" style="173" hidden="1" customWidth="1"/>
    <col min="14598" max="14848" width="11.42578125" style="173"/>
    <col min="14849" max="14849" width="5.140625" style="173" customWidth="1"/>
    <col min="14850" max="14850" width="48.85546875" style="173" customWidth="1"/>
    <col min="14851" max="14851" width="18.28515625" style="173" bestFit="1" customWidth="1"/>
    <col min="14852" max="14853" width="0" style="173" hidden="1" customWidth="1"/>
    <col min="14854" max="15104" width="11.42578125" style="173"/>
    <col min="15105" max="15105" width="5.140625" style="173" customWidth="1"/>
    <col min="15106" max="15106" width="48.85546875" style="173" customWidth="1"/>
    <col min="15107" max="15107" width="18.28515625" style="173" bestFit="1" customWidth="1"/>
    <col min="15108" max="15109" width="0" style="173" hidden="1" customWidth="1"/>
    <col min="15110" max="15360" width="11.42578125" style="173"/>
    <col min="15361" max="15361" width="5.140625" style="173" customWidth="1"/>
    <col min="15362" max="15362" width="48.85546875" style="173" customWidth="1"/>
    <col min="15363" max="15363" width="18.28515625" style="173" bestFit="1" customWidth="1"/>
    <col min="15364" max="15365" width="0" style="173" hidden="1" customWidth="1"/>
    <col min="15366" max="15616" width="11.42578125" style="173"/>
    <col min="15617" max="15617" width="5.140625" style="173" customWidth="1"/>
    <col min="15618" max="15618" width="48.85546875" style="173" customWidth="1"/>
    <col min="15619" max="15619" width="18.28515625" style="173" bestFit="1" customWidth="1"/>
    <col min="15620" max="15621" width="0" style="173" hidden="1" customWidth="1"/>
    <col min="15622" max="15872" width="11.42578125" style="173"/>
    <col min="15873" max="15873" width="5.140625" style="173" customWidth="1"/>
    <col min="15874" max="15874" width="48.85546875" style="173" customWidth="1"/>
    <col min="15875" max="15875" width="18.28515625" style="173" bestFit="1" customWidth="1"/>
    <col min="15876" max="15877" width="0" style="173" hidden="1" customWidth="1"/>
    <col min="15878" max="16128" width="11.42578125" style="173"/>
    <col min="16129" max="16129" width="5.140625" style="173" customWidth="1"/>
    <col min="16130" max="16130" width="48.85546875" style="173" customWidth="1"/>
    <col min="16131" max="16131" width="18.28515625" style="173" bestFit="1" customWidth="1"/>
    <col min="16132" max="16133" width="0" style="173" hidden="1" customWidth="1"/>
    <col min="16134" max="16384" width="11.42578125" style="173"/>
  </cols>
  <sheetData>
    <row r="1" spans="1:5" s="151" customFormat="1" ht="15" x14ac:dyDescent="0.3">
      <c r="A1" s="278" t="s">
        <v>2</v>
      </c>
      <c r="B1" s="278"/>
      <c r="C1" s="278"/>
      <c r="D1" s="278"/>
      <c r="E1" s="278"/>
    </row>
    <row r="2" spans="1:5" s="151" customFormat="1" ht="15" x14ac:dyDescent="0.3">
      <c r="A2" s="278" t="s">
        <v>140</v>
      </c>
      <c r="B2" s="278"/>
      <c r="C2" s="278"/>
      <c r="D2" s="278"/>
      <c r="E2" s="278"/>
    </row>
    <row r="3" spans="1:5" s="151" customFormat="1" ht="15" x14ac:dyDescent="0.3">
      <c r="A3" s="279" t="s">
        <v>190</v>
      </c>
      <c r="B3" s="279"/>
      <c r="C3" s="279"/>
      <c r="D3" s="279"/>
      <c r="E3" s="279"/>
    </row>
    <row r="4" spans="1:5" s="151" customFormat="1" ht="60" x14ac:dyDescent="0.2">
      <c r="A4" s="280"/>
      <c r="B4" s="280"/>
      <c r="C4" s="152" t="s">
        <v>184</v>
      </c>
      <c r="D4" s="176" t="s">
        <v>153</v>
      </c>
      <c r="E4" s="176" t="s">
        <v>185</v>
      </c>
    </row>
    <row r="5" spans="1:5" s="151" customFormat="1" ht="15.75" x14ac:dyDescent="0.25">
      <c r="A5" s="154"/>
      <c r="B5" s="154" t="s">
        <v>141</v>
      </c>
      <c r="C5" s="155">
        <v>62000000</v>
      </c>
      <c r="D5" s="155"/>
      <c r="E5" s="155">
        <f>+C5+D5</f>
        <v>62000000</v>
      </c>
    </row>
    <row r="6" spans="1:5" s="151" customFormat="1" ht="16.5" x14ac:dyDescent="0.3">
      <c r="A6" s="154"/>
      <c r="B6" s="156" t="s">
        <v>142</v>
      </c>
      <c r="C6" s="157">
        <f>SUM(C5)</f>
        <v>62000000</v>
      </c>
      <c r="D6" s="157">
        <f>SUM(D5)</f>
        <v>0</v>
      </c>
      <c r="E6" s="157">
        <f>SUM(E5)</f>
        <v>62000000</v>
      </c>
    </row>
    <row r="7" spans="1:5" s="151" customFormat="1" ht="16.5" x14ac:dyDescent="0.3">
      <c r="A7" s="158"/>
      <c r="B7" s="156"/>
      <c r="C7" s="205"/>
      <c r="D7" s="179"/>
      <c r="E7" s="179"/>
    </row>
    <row r="8" spans="1:5" s="151" customFormat="1" ht="45" x14ac:dyDescent="0.3">
      <c r="A8" s="281"/>
      <c r="B8" s="281"/>
      <c r="C8" s="152" t="str">
        <f>+C4</f>
        <v>PRESUPUESTO 2022</v>
      </c>
      <c r="D8" s="176" t="s">
        <v>154</v>
      </c>
      <c r="E8" s="176" t="str">
        <f>+E4</f>
        <v>PRESUPUESTO AJUSTADO 2,020</v>
      </c>
    </row>
    <row r="9" spans="1:5" s="151" customFormat="1" ht="15.75" x14ac:dyDescent="0.25">
      <c r="A9" s="153" t="s">
        <v>143</v>
      </c>
      <c r="B9" s="154" t="s">
        <v>14</v>
      </c>
      <c r="C9" s="155">
        <v>28977736.02</v>
      </c>
      <c r="D9" s="177"/>
      <c r="E9" s="155">
        <f>+C9+D9</f>
        <v>28977736.02</v>
      </c>
    </row>
    <row r="10" spans="1:5" s="151" customFormat="1" ht="16.5" x14ac:dyDescent="0.3">
      <c r="A10" s="154"/>
      <c r="B10" s="156" t="s">
        <v>144</v>
      </c>
      <c r="C10" s="157">
        <f>SUM(C9)</f>
        <v>28977736.02</v>
      </c>
      <c r="D10" s="178">
        <f>SUM(D9)</f>
        <v>0</v>
      </c>
      <c r="E10" s="165">
        <f>SUM(E9)</f>
        <v>28977736.02</v>
      </c>
    </row>
    <row r="11" spans="1:5" s="151" customFormat="1" ht="16.5" x14ac:dyDescent="0.3">
      <c r="A11" s="158"/>
      <c r="B11" s="156"/>
      <c r="C11" s="157"/>
      <c r="D11" s="179"/>
      <c r="E11" s="179"/>
    </row>
    <row r="12" spans="1:5" s="151" customFormat="1" ht="45" x14ac:dyDescent="0.25">
      <c r="A12" s="163"/>
      <c r="B12" s="163" t="s">
        <v>145</v>
      </c>
      <c r="C12" s="152" t="str">
        <f>+C8</f>
        <v>PRESUPUESTO 2022</v>
      </c>
      <c r="D12" s="176" t="s">
        <v>154</v>
      </c>
      <c r="E12" s="176" t="str">
        <f>+E8</f>
        <v>PRESUPUESTO AJUSTADO 2,020</v>
      </c>
    </row>
    <row r="13" spans="1:5" s="151" customFormat="1" ht="15.75" x14ac:dyDescent="0.25">
      <c r="A13" s="154">
        <v>111</v>
      </c>
      <c r="B13" s="159" t="s">
        <v>16</v>
      </c>
      <c r="C13" s="160">
        <v>850471.93</v>
      </c>
      <c r="D13" s="177"/>
      <c r="E13" s="160">
        <f>+C13+D13</f>
        <v>850471.93</v>
      </c>
    </row>
    <row r="14" spans="1:5" s="151" customFormat="1" ht="15.75" x14ac:dyDescent="0.25">
      <c r="A14" s="154">
        <v>113</v>
      </c>
      <c r="B14" s="159" t="s">
        <v>17</v>
      </c>
      <c r="C14" s="160">
        <v>126775</v>
      </c>
      <c r="D14" s="177"/>
      <c r="E14" s="160">
        <f>+C14+D14</f>
        <v>126775</v>
      </c>
    </row>
    <row r="15" spans="1:5" s="151" customFormat="1" ht="15.75" x14ac:dyDescent="0.25">
      <c r="A15" s="154">
        <v>122</v>
      </c>
      <c r="B15" s="159" t="s">
        <v>18</v>
      </c>
      <c r="C15" s="160">
        <v>60855.58</v>
      </c>
      <c r="D15" s="177"/>
      <c r="E15" s="160">
        <f t="shared" ref="E15:E23" si="0">+C15+D15</f>
        <v>60855.58</v>
      </c>
    </row>
    <row r="16" spans="1:5" s="151" customFormat="1" ht="15.75" x14ac:dyDescent="0.25">
      <c r="A16" s="154">
        <v>163</v>
      </c>
      <c r="B16" s="159" t="s">
        <v>19</v>
      </c>
      <c r="C16" s="160">
        <v>759242</v>
      </c>
      <c r="D16" s="177"/>
      <c r="E16" s="160">
        <f t="shared" si="0"/>
        <v>759242</v>
      </c>
    </row>
    <row r="17" spans="1:5" s="151" customFormat="1" ht="15.75" x14ac:dyDescent="0.25">
      <c r="A17" s="154">
        <v>168</v>
      </c>
      <c r="B17" s="159" t="s">
        <v>146</v>
      </c>
      <c r="C17" s="160">
        <v>1000</v>
      </c>
      <c r="D17" s="177"/>
      <c r="E17" s="160">
        <f t="shared" si="0"/>
        <v>1000</v>
      </c>
    </row>
    <row r="18" spans="1:5" s="151" customFormat="1" ht="15.75" x14ac:dyDescent="0.25">
      <c r="A18" s="154">
        <v>169</v>
      </c>
      <c r="B18" s="161" t="s">
        <v>147</v>
      </c>
      <c r="C18" s="160">
        <v>42320</v>
      </c>
      <c r="D18" s="177"/>
      <c r="E18" s="160">
        <f t="shared" si="0"/>
        <v>42320</v>
      </c>
    </row>
    <row r="19" spans="1:5" s="151" customFormat="1" ht="15.75" x14ac:dyDescent="0.25">
      <c r="A19" s="154">
        <v>171</v>
      </c>
      <c r="B19" s="161" t="s">
        <v>148</v>
      </c>
      <c r="C19" s="160">
        <v>43660</v>
      </c>
      <c r="D19" s="177"/>
      <c r="E19" s="160">
        <f t="shared" si="0"/>
        <v>43660</v>
      </c>
    </row>
    <row r="20" spans="1:5" s="151" customFormat="1" ht="15.75" x14ac:dyDescent="0.25">
      <c r="A20" s="154">
        <v>174</v>
      </c>
      <c r="B20" s="161" t="s">
        <v>20</v>
      </c>
      <c r="C20" s="160">
        <v>88276</v>
      </c>
      <c r="D20" s="177"/>
      <c r="E20" s="160">
        <f t="shared" si="0"/>
        <v>88276</v>
      </c>
    </row>
    <row r="21" spans="1:5" s="151" customFormat="1" ht="15.75" x14ac:dyDescent="0.25">
      <c r="A21" s="154">
        <v>182</v>
      </c>
      <c r="B21" s="159" t="s">
        <v>21</v>
      </c>
      <c r="C21" s="162">
        <v>3815842</v>
      </c>
      <c r="D21" s="177"/>
      <c r="E21" s="160">
        <f t="shared" si="0"/>
        <v>3815842</v>
      </c>
    </row>
    <row r="22" spans="1:5" s="151" customFormat="1" ht="15.75" x14ac:dyDescent="0.25">
      <c r="A22" s="154">
        <v>197</v>
      </c>
      <c r="B22" s="159" t="s">
        <v>22</v>
      </c>
      <c r="C22" s="162">
        <v>508200</v>
      </c>
      <c r="D22" s="177"/>
      <c r="E22" s="160">
        <f t="shared" si="0"/>
        <v>508200</v>
      </c>
    </row>
    <row r="23" spans="1:5" s="151" customFormat="1" ht="15.75" x14ac:dyDescent="0.25">
      <c r="A23" s="154">
        <v>199</v>
      </c>
      <c r="B23" s="159" t="s">
        <v>23</v>
      </c>
      <c r="C23" s="160">
        <v>804720</v>
      </c>
      <c r="D23" s="177"/>
      <c r="E23" s="160">
        <f t="shared" si="0"/>
        <v>804720</v>
      </c>
    </row>
    <row r="24" spans="1:5" s="151" customFormat="1" ht="16.5" x14ac:dyDescent="0.3">
      <c r="A24" s="154"/>
      <c r="B24" s="159" t="s">
        <v>24</v>
      </c>
      <c r="C24" s="157">
        <f>SUM(C13:C23)</f>
        <v>7101362.5099999998</v>
      </c>
      <c r="D24" s="157">
        <f>SUM(D13:D23)</f>
        <v>0</v>
      </c>
      <c r="E24" s="157">
        <f>SUM(E13:E23)</f>
        <v>7101362.5099999998</v>
      </c>
    </row>
    <row r="25" spans="1:5" s="151" customFormat="1" ht="45" x14ac:dyDescent="0.25">
      <c r="A25" s="163"/>
      <c r="B25" s="163" t="s">
        <v>25</v>
      </c>
      <c r="C25" s="152" t="str">
        <f>+C12</f>
        <v>PRESUPUESTO 2022</v>
      </c>
      <c r="D25" s="176" t="s">
        <v>154</v>
      </c>
      <c r="E25" s="176" t="str">
        <f>+E12</f>
        <v>PRESUPUESTO AJUSTADO 2,020</v>
      </c>
    </row>
    <row r="26" spans="1:5" s="151" customFormat="1" ht="15.75" x14ac:dyDescent="0.25">
      <c r="A26" s="154">
        <v>211</v>
      </c>
      <c r="B26" s="159" t="s">
        <v>26</v>
      </c>
      <c r="C26" s="160">
        <v>697986.85</v>
      </c>
      <c r="D26" s="177"/>
      <c r="E26" s="160">
        <f t="shared" ref="E26:E42" si="1">+C26+D26</f>
        <v>697986.85</v>
      </c>
    </row>
    <row r="27" spans="1:5" s="151" customFormat="1" ht="15.75" hidden="1" x14ac:dyDescent="0.25">
      <c r="A27" s="154"/>
      <c r="B27" s="159" t="s">
        <v>149</v>
      </c>
      <c r="C27" s="160"/>
      <c r="D27" s="177"/>
      <c r="E27" s="160">
        <f t="shared" si="1"/>
        <v>0</v>
      </c>
    </row>
    <row r="28" spans="1:5" s="151" customFormat="1" ht="15.75" x14ac:dyDescent="0.25">
      <c r="A28" s="154">
        <v>232</v>
      </c>
      <c r="B28" s="159" t="s">
        <v>27</v>
      </c>
      <c r="C28" s="160">
        <v>150000</v>
      </c>
      <c r="D28" s="177"/>
      <c r="E28" s="160">
        <f t="shared" si="1"/>
        <v>150000</v>
      </c>
    </row>
    <row r="29" spans="1:5" s="151" customFormat="1" ht="15.75" hidden="1" x14ac:dyDescent="0.25">
      <c r="A29" s="154"/>
      <c r="B29" s="159" t="s">
        <v>55</v>
      </c>
      <c r="C29" s="160"/>
      <c r="D29" s="177"/>
      <c r="E29" s="160">
        <f t="shared" si="1"/>
        <v>0</v>
      </c>
    </row>
    <row r="30" spans="1:5" s="151" customFormat="1" ht="15.75" hidden="1" x14ac:dyDescent="0.25">
      <c r="A30" s="154"/>
      <c r="B30" s="159" t="s">
        <v>150</v>
      </c>
      <c r="C30" s="160"/>
      <c r="D30" s="177"/>
      <c r="E30" s="160">
        <f t="shared" si="1"/>
        <v>0</v>
      </c>
    </row>
    <row r="31" spans="1:5" s="151" customFormat="1" ht="15.75" x14ac:dyDescent="0.25">
      <c r="A31" s="154">
        <v>261</v>
      </c>
      <c r="B31" s="159" t="s">
        <v>28</v>
      </c>
      <c r="C31" s="162">
        <v>994656.25</v>
      </c>
      <c r="D31" s="177"/>
      <c r="E31" s="160">
        <f t="shared" si="1"/>
        <v>994656.25</v>
      </c>
    </row>
    <row r="32" spans="1:5" s="151" customFormat="1" ht="15.75" x14ac:dyDescent="0.25">
      <c r="A32" s="154">
        <v>262</v>
      </c>
      <c r="B32" s="159" t="s">
        <v>29</v>
      </c>
      <c r="C32" s="160">
        <v>8000</v>
      </c>
      <c r="D32" s="177"/>
      <c r="E32" s="160">
        <f t="shared" si="1"/>
        <v>8000</v>
      </c>
    </row>
    <row r="33" spans="1:5" s="151" customFormat="1" ht="15.75" x14ac:dyDescent="0.25">
      <c r="A33" s="154">
        <v>266</v>
      </c>
      <c r="B33" s="159" t="s">
        <v>30</v>
      </c>
      <c r="C33" s="162">
        <v>4583271.82</v>
      </c>
      <c r="D33" s="177"/>
      <c r="E33" s="160">
        <f t="shared" si="1"/>
        <v>4583271.82</v>
      </c>
    </row>
    <row r="34" spans="1:5" s="151" customFormat="1" ht="15.75" x14ac:dyDescent="0.25">
      <c r="A34" s="154">
        <v>267</v>
      </c>
      <c r="B34" s="159" t="s">
        <v>31</v>
      </c>
      <c r="C34" s="160">
        <v>9000</v>
      </c>
      <c r="D34" s="177"/>
      <c r="E34" s="160">
        <f t="shared" si="1"/>
        <v>9000</v>
      </c>
    </row>
    <row r="35" spans="1:5" s="151" customFormat="1" ht="15.75" x14ac:dyDescent="0.25">
      <c r="A35" s="154">
        <v>268</v>
      </c>
      <c r="B35" s="159" t="s">
        <v>32</v>
      </c>
      <c r="C35" s="160">
        <v>141735.51999999999</v>
      </c>
      <c r="D35" s="177"/>
      <c r="E35" s="160">
        <f t="shared" si="1"/>
        <v>141735.51999999999</v>
      </c>
    </row>
    <row r="36" spans="1:5" s="151" customFormat="1" ht="31.5" x14ac:dyDescent="0.25">
      <c r="A36" s="154">
        <v>269</v>
      </c>
      <c r="B36" s="164" t="s">
        <v>33</v>
      </c>
      <c r="C36" s="160">
        <v>10000</v>
      </c>
      <c r="D36" s="177"/>
      <c r="E36" s="160">
        <f t="shared" si="1"/>
        <v>10000</v>
      </c>
    </row>
    <row r="37" spans="1:5" s="151" customFormat="1" ht="15.75" x14ac:dyDescent="0.25">
      <c r="A37" s="154">
        <v>289</v>
      </c>
      <c r="B37" s="159" t="s">
        <v>34</v>
      </c>
      <c r="C37" s="160">
        <v>6898.5</v>
      </c>
      <c r="D37" s="177"/>
      <c r="E37" s="160">
        <f t="shared" si="1"/>
        <v>6898.5</v>
      </c>
    </row>
    <row r="38" spans="1:5" s="151" customFormat="1" ht="15.75" x14ac:dyDescent="0.25">
      <c r="A38" s="154">
        <v>292</v>
      </c>
      <c r="B38" s="159" t="s">
        <v>35</v>
      </c>
      <c r="C38" s="160">
        <v>84179.13</v>
      </c>
      <c r="D38" s="177"/>
      <c r="E38" s="160">
        <f t="shared" si="1"/>
        <v>84179.13</v>
      </c>
    </row>
    <row r="39" spans="1:5" s="151" customFormat="1" ht="15.75" x14ac:dyDescent="0.25">
      <c r="A39" s="154">
        <v>295</v>
      </c>
      <c r="B39" s="159" t="s">
        <v>36</v>
      </c>
      <c r="C39" s="162">
        <v>18582480.77</v>
      </c>
      <c r="D39" s="177"/>
      <c r="E39" s="160">
        <f t="shared" si="1"/>
        <v>18582480.77</v>
      </c>
    </row>
    <row r="40" spans="1:5" s="151" customFormat="1" ht="15.75" x14ac:dyDescent="0.25">
      <c r="A40" s="154">
        <v>297</v>
      </c>
      <c r="B40" s="159" t="s">
        <v>37</v>
      </c>
      <c r="C40" s="160">
        <v>19092.79</v>
      </c>
      <c r="D40" s="177"/>
      <c r="E40" s="160">
        <f t="shared" si="1"/>
        <v>19092.79</v>
      </c>
    </row>
    <row r="41" spans="1:5" s="151" customFormat="1" ht="15.75" x14ac:dyDescent="0.25">
      <c r="A41" s="154">
        <v>298</v>
      </c>
      <c r="B41" s="159" t="s">
        <v>38</v>
      </c>
      <c r="C41" s="160">
        <v>405097.84</v>
      </c>
      <c r="D41" s="177"/>
      <c r="E41" s="160">
        <f t="shared" si="1"/>
        <v>405097.84</v>
      </c>
    </row>
    <row r="42" spans="1:5" s="151" customFormat="1" ht="15.75" x14ac:dyDescent="0.25">
      <c r="A42" s="154">
        <v>299</v>
      </c>
      <c r="B42" s="159" t="s">
        <v>39</v>
      </c>
      <c r="C42" s="160">
        <v>228502</v>
      </c>
      <c r="D42" s="177"/>
      <c r="E42" s="160">
        <f t="shared" si="1"/>
        <v>228502</v>
      </c>
    </row>
    <row r="43" spans="1:5" s="151" customFormat="1" ht="16.5" x14ac:dyDescent="0.3">
      <c r="A43" s="154"/>
      <c r="B43" s="156" t="s">
        <v>40</v>
      </c>
      <c r="C43" s="157">
        <f>SUM(C26:C42)</f>
        <v>25920901.469999999</v>
      </c>
      <c r="D43" s="157">
        <f>SUM(D26:D42)</f>
        <v>0</v>
      </c>
      <c r="E43" s="157">
        <f>SUM(E26:E42)</f>
        <v>25920901.469999999</v>
      </c>
    </row>
    <row r="44" spans="1:5" s="151" customFormat="1" ht="16.5" x14ac:dyDescent="0.3">
      <c r="A44" s="154"/>
      <c r="B44" s="156" t="s">
        <v>151</v>
      </c>
      <c r="C44" s="165">
        <f>C10+C24+C43</f>
        <v>62000000</v>
      </c>
      <c r="D44" s="165">
        <f>D10+D24+D43</f>
        <v>0</v>
      </c>
      <c r="E44" s="165">
        <f>E10+E24+E43</f>
        <v>62000000</v>
      </c>
    </row>
    <row r="45" spans="1:5" s="151" customFormat="1" ht="16.5" x14ac:dyDescent="0.3">
      <c r="A45" s="166"/>
      <c r="B45" s="167"/>
      <c r="C45" s="168"/>
    </row>
    <row r="46" spans="1:5" s="151" customFormat="1" x14ac:dyDescent="0.25">
      <c r="A46" s="169"/>
      <c r="C46" s="170"/>
    </row>
    <row r="47" spans="1:5" s="151" customFormat="1" x14ac:dyDescent="0.25">
      <c r="A47" s="169"/>
      <c r="C47" s="170"/>
    </row>
    <row r="48" spans="1:5" s="151" customFormat="1" x14ac:dyDescent="0.25">
      <c r="A48" s="171"/>
      <c r="C48" s="172"/>
    </row>
    <row r="49" spans="1:3" s="151" customFormat="1" x14ac:dyDescent="0.25">
      <c r="A49" s="171"/>
      <c r="C49" s="172"/>
    </row>
    <row r="50" spans="1:3" s="151" customFormat="1" ht="13.5" customHeight="1" x14ac:dyDescent="0.2">
      <c r="A50" s="277" t="s">
        <v>152</v>
      </c>
      <c r="B50" s="277"/>
      <c r="C50" s="277"/>
    </row>
    <row r="51" spans="1:3" s="151" customFormat="1" ht="18.75" customHeight="1" x14ac:dyDescent="0.2">
      <c r="A51" s="277" t="s">
        <v>86</v>
      </c>
      <c r="B51" s="277"/>
      <c r="C51" s="277"/>
    </row>
    <row r="52" spans="1:3" s="151" customFormat="1" ht="18.75" customHeight="1" x14ac:dyDescent="0.2">
      <c r="A52" s="277" t="s">
        <v>87</v>
      </c>
      <c r="B52" s="277"/>
      <c r="C52" s="277"/>
    </row>
    <row r="53" spans="1:3" s="151" customFormat="1" x14ac:dyDescent="0.25">
      <c r="A53" s="171"/>
      <c r="C53" s="170"/>
    </row>
    <row r="54" spans="1:3" s="151" customFormat="1" x14ac:dyDescent="0.25">
      <c r="A54" s="171"/>
      <c r="C54" s="170"/>
    </row>
    <row r="55" spans="1:3" s="151" customFormat="1" x14ac:dyDescent="0.25">
      <c r="A55" s="171"/>
      <c r="C55" s="170"/>
    </row>
    <row r="56" spans="1:3" s="151" customFormat="1" x14ac:dyDescent="0.25">
      <c r="A56" s="171"/>
      <c r="C56" s="170"/>
    </row>
    <row r="57" spans="1:3" s="151" customFormat="1" x14ac:dyDescent="0.25">
      <c r="A57" s="171"/>
      <c r="C57" s="170"/>
    </row>
    <row r="58" spans="1:3" s="151" customFormat="1" x14ac:dyDescent="0.25">
      <c r="A58" s="171"/>
      <c r="C58" s="170"/>
    </row>
    <row r="59" spans="1:3" s="151" customFormat="1" x14ac:dyDescent="0.25">
      <c r="A59" s="171"/>
      <c r="C59" s="170"/>
    </row>
    <row r="60" spans="1:3" s="151" customFormat="1" x14ac:dyDescent="0.25">
      <c r="A60" s="171"/>
      <c r="C60" s="170"/>
    </row>
    <row r="61" spans="1:3" s="151" customFormat="1" x14ac:dyDescent="0.25">
      <c r="A61" s="171"/>
      <c r="C61" s="170"/>
    </row>
    <row r="62" spans="1:3" s="151" customFormat="1" x14ac:dyDescent="0.25">
      <c r="A62" s="171"/>
      <c r="C62" s="170"/>
    </row>
    <row r="63" spans="1:3" s="151" customFormat="1" x14ac:dyDescent="0.25">
      <c r="A63" s="171"/>
      <c r="C63" s="170"/>
    </row>
    <row r="64" spans="1:3" s="151" customFormat="1" x14ac:dyDescent="0.25">
      <c r="A64" s="171"/>
      <c r="C64" s="170"/>
    </row>
    <row r="65" spans="1:3" s="151" customFormat="1" x14ac:dyDescent="0.25">
      <c r="A65" s="171"/>
      <c r="C65" s="170"/>
    </row>
    <row r="66" spans="1:3" s="151" customFormat="1" x14ac:dyDescent="0.25">
      <c r="A66" s="171"/>
      <c r="C66" s="170"/>
    </row>
    <row r="67" spans="1:3" s="151" customFormat="1" x14ac:dyDescent="0.25">
      <c r="A67" s="171"/>
      <c r="C67" s="170"/>
    </row>
    <row r="68" spans="1:3" s="151" customFormat="1" x14ac:dyDescent="0.25">
      <c r="A68" s="171"/>
      <c r="C68" s="170"/>
    </row>
    <row r="69" spans="1:3" s="151" customFormat="1" x14ac:dyDescent="0.25">
      <c r="A69" s="171"/>
      <c r="C69" s="170"/>
    </row>
    <row r="70" spans="1:3" s="151" customFormat="1" x14ac:dyDescent="0.25">
      <c r="A70" s="171"/>
      <c r="C70" s="170"/>
    </row>
    <row r="71" spans="1:3" s="151" customFormat="1" x14ac:dyDescent="0.25">
      <c r="A71" s="171"/>
      <c r="C71" s="170"/>
    </row>
    <row r="72" spans="1:3" s="151" customFormat="1" x14ac:dyDescent="0.25">
      <c r="A72" s="171"/>
      <c r="C72" s="170"/>
    </row>
    <row r="73" spans="1:3" s="151" customFormat="1" x14ac:dyDescent="0.25">
      <c r="A73" s="171"/>
      <c r="C73" s="170"/>
    </row>
    <row r="74" spans="1:3" s="151" customFormat="1" x14ac:dyDescent="0.25">
      <c r="A74" s="171"/>
      <c r="C74" s="170"/>
    </row>
    <row r="75" spans="1:3" s="151" customFormat="1" x14ac:dyDescent="0.25">
      <c r="A75" s="171"/>
      <c r="C75" s="170"/>
    </row>
    <row r="76" spans="1:3" s="151" customFormat="1" x14ac:dyDescent="0.25">
      <c r="A76" s="171"/>
      <c r="C76" s="170"/>
    </row>
    <row r="77" spans="1:3" s="151" customFormat="1" x14ac:dyDescent="0.25">
      <c r="A77" s="171"/>
      <c r="C77" s="170"/>
    </row>
    <row r="78" spans="1:3" x14ac:dyDescent="0.25">
      <c r="A78" s="171"/>
      <c r="B78" s="151"/>
      <c r="C78" s="170"/>
    </row>
    <row r="79" spans="1:3" x14ac:dyDescent="0.25">
      <c r="A79" s="171"/>
      <c r="B79" s="151"/>
      <c r="C79" s="170"/>
    </row>
    <row r="80" spans="1:3" x14ac:dyDescent="0.25">
      <c r="A80" s="171"/>
      <c r="B80" s="151"/>
      <c r="C80" s="170"/>
    </row>
    <row r="81" spans="1:3" x14ac:dyDescent="0.25">
      <c r="A81" s="171"/>
      <c r="B81" s="151"/>
      <c r="C81" s="170"/>
    </row>
    <row r="82" spans="1:3" x14ac:dyDescent="0.25">
      <c r="A82" s="171"/>
      <c r="B82" s="151"/>
      <c r="C82" s="170"/>
    </row>
    <row r="83" spans="1:3" x14ac:dyDescent="0.25">
      <c r="A83" s="171"/>
      <c r="B83" s="151"/>
      <c r="C83" s="170"/>
    </row>
    <row r="84" spans="1:3" x14ac:dyDescent="0.25">
      <c r="A84" s="171"/>
      <c r="B84" s="151"/>
      <c r="C84" s="170"/>
    </row>
    <row r="85" spans="1:3" x14ac:dyDescent="0.25">
      <c r="A85" s="171"/>
      <c r="B85" s="151"/>
      <c r="C85" s="170"/>
    </row>
    <row r="86" spans="1:3" x14ac:dyDescent="0.25">
      <c r="A86" s="171"/>
      <c r="B86" s="151"/>
      <c r="C86" s="170"/>
    </row>
    <row r="87" spans="1:3" x14ac:dyDescent="0.25">
      <c r="A87" s="171"/>
      <c r="B87" s="151"/>
      <c r="C87" s="170"/>
    </row>
    <row r="88" spans="1:3" x14ac:dyDescent="0.25">
      <c r="A88" s="171"/>
      <c r="B88" s="151"/>
      <c r="C88" s="170"/>
    </row>
    <row r="89" spans="1:3" x14ac:dyDescent="0.25">
      <c r="A89" s="171"/>
      <c r="B89" s="151"/>
      <c r="C89" s="170"/>
    </row>
    <row r="90" spans="1:3" x14ac:dyDescent="0.25">
      <c r="A90" s="171"/>
      <c r="B90" s="151"/>
      <c r="C90" s="170"/>
    </row>
    <row r="91" spans="1:3" x14ac:dyDescent="0.25">
      <c r="A91" s="171"/>
      <c r="B91" s="151"/>
      <c r="C91" s="170"/>
    </row>
  </sheetData>
  <mergeCells count="8">
    <mergeCell ref="A51:C51"/>
    <mergeCell ref="A52:C52"/>
    <mergeCell ref="A1:E1"/>
    <mergeCell ref="A2:E2"/>
    <mergeCell ref="A3:E3"/>
    <mergeCell ref="A4:B4"/>
    <mergeCell ref="A8:B8"/>
    <mergeCell ref="A50:C50"/>
  </mergeCells>
  <pageMargins left="1.5354330708661419" right="0.11811023622047245" top="0.15748031496062992" bottom="0.19685039370078741" header="0.11811023622047245" footer="0.11811023622047245"/>
  <pageSetup scale="87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opLeftCell="A34" workbookViewId="0">
      <selection activeCell="A4" sqref="A4:B4"/>
    </sheetView>
  </sheetViews>
  <sheetFormatPr baseColWidth="10" defaultRowHeight="13.5" x14ac:dyDescent="0.25"/>
  <cols>
    <col min="1" max="1" width="5.140625" style="174" customWidth="1"/>
    <col min="2" max="2" width="48.85546875" style="173" customWidth="1"/>
    <col min="3" max="3" width="18.28515625" style="175" bestFit="1" customWidth="1"/>
    <col min="4" max="4" width="14.42578125" style="173" hidden="1" customWidth="1"/>
    <col min="5" max="5" width="15.5703125" style="173" hidden="1" customWidth="1"/>
    <col min="6" max="256" width="11.42578125" style="173"/>
    <col min="257" max="257" width="5.140625" style="173" customWidth="1"/>
    <col min="258" max="258" width="48.85546875" style="173" customWidth="1"/>
    <col min="259" max="259" width="18.28515625" style="173" bestFit="1" customWidth="1"/>
    <col min="260" max="261" width="0" style="173" hidden="1" customWidth="1"/>
    <col min="262" max="512" width="11.42578125" style="173"/>
    <col min="513" max="513" width="5.140625" style="173" customWidth="1"/>
    <col min="514" max="514" width="48.85546875" style="173" customWidth="1"/>
    <col min="515" max="515" width="18.28515625" style="173" bestFit="1" customWidth="1"/>
    <col min="516" max="517" width="0" style="173" hidden="1" customWidth="1"/>
    <col min="518" max="768" width="11.42578125" style="173"/>
    <col min="769" max="769" width="5.140625" style="173" customWidth="1"/>
    <col min="770" max="770" width="48.85546875" style="173" customWidth="1"/>
    <col min="771" max="771" width="18.28515625" style="173" bestFit="1" customWidth="1"/>
    <col min="772" max="773" width="0" style="173" hidden="1" customWidth="1"/>
    <col min="774" max="1024" width="11.42578125" style="173"/>
    <col min="1025" max="1025" width="5.140625" style="173" customWidth="1"/>
    <col min="1026" max="1026" width="48.85546875" style="173" customWidth="1"/>
    <col min="1027" max="1027" width="18.28515625" style="173" bestFit="1" customWidth="1"/>
    <col min="1028" max="1029" width="0" style="173" hidden="1" customWidth="1"/>
    <col min="1030" max="1280" width="11.42578125" style="173"/>
    <col min="1281" max="1281" width="5.140625" style="173" customWidth="1"/>
    <col min="1282" max="1282" width="48.85546875" style="173" customWidth="1"/>
    <col min="1283" max="1283" width="18.28515625" style="173" bestFit="1" customWidth="1"/>
    <col min="1284" max="1285" width="0" style="173" hidden="1" customWidth="1"/>
    <col min="1286" max="1536" width="11.42578125" style="173"/>
    <col min="1537" max="1537" width="5.140625" style="173" customWidth="1"/>
    <col min="1538" max="1538" width="48.85546875" style="173" customWidth="1"/>
    <col min="1539" max="1539" width="18.28515625" style="173" bestFit="1" customWidth="1"/>
    <col min="1540" max="1541" width="0" style="173" hidden="1" customWidth="1"/>
    <col min="1542" max="1792" width="11.42578125" style="173"/>
    <col min="1793" max="1793" width="5.140625" style="173" customWidth="1"/>
    <col min="1794" max="1794" width="48.85546875" style="173" customWidth="1"/>
    <col min="1795" max="1795" width="18.28515625" style="173" bestFit="1" customWidth="1"/>
    <col min="1796" max="1797" width="0" style="173" hidden="1" customWidth="1"/>
    <col min="1798" max="2048" width="11.42578125" style="173"/>
    <col min="2049" max="2049" width="5.140625" style="173" customWidth="1"/>
    <col min="2050" max="2050" width="48.85546875" style="173" customWidth="1"/>
    <col min="2051" max="2051" width="18.28515625" style="173" bestFit="1" customWidth="1"/>
    <col min="2052" max="2053" width="0" style="173" hidden="1" customWidth="1"/>
    <col min="2054" max="2304" width="11.42578125" style="173"/>
    <col min="2305" max="2305" width="5.140625" style="173" customWidth="1"/>
    <col min="2306" max="2306" width="48.85546875" style="173" customWidth="1"/>
    <col min="2307" max="2307" width="18.28515625" style="173" bestFit="1" customWidth="1"/>
    <col min="2308" max="2309" width="0" style="173" hidden="1" customWidth="1"/>
    <col min="2310" max="2560" width="11.42578125" style="173"/>
    <col min="2561" max="2561" width="5.140625" style="173" customWidth="1"/>
    <col min="2562" max="2562" width="48.85546875" style="173" customWidth="1"/>
    <col min="2563" max="2563" width="18.28515625" style="173" bestFit="1" customWidth="1"/>
    <col min="2564" max="2565" width="0" style="173" hidden="1" customWidth="1"/>
    <col min="2566" max="2816" width="11.42578125" style="173"/>
    <col min="2817" max="2817" width="5.140625" style="173" customWidth="1"/>
    <col min="2818" max="2818" width="48.85546875" style="173" customWidth="1"/>
    <col min="2819" max="2819" width="18.28515625" style="173" bestFit="1" customWidth="1"/>
    <col min="2820" max="2821" width="0" style="173" hidden="1" customWidth="1"/>
    <col min="2822" max="3072" width="11.42578125" style="173"/>
    <col min="3073" max="3073" width="5.140625" style="173" customWidth="1"/>
    <col min="3074" max="3074" width="48.85546875" style="173" customWidth="1"/>
    <col min="3075" max="3075" width="18.28515625" style="173" bestFit="1" customWidth="1"/>
    <col min="3076" max="3077" width="0" style="173" hidden="1" customWidth="1"/>
    <col min="3078" max="3328" width="11.42578125" style="173"/>
    <col min="3329" max="3329" width="5.140625" style="173" customWidth="1"/>
    <col min="3330" max="3330" width="48.85546875" style="173" customWidth="1"/>
    <col min="3331" max="3331" width="18.28515625" style="173" bestFit="1" customWidth="1"/>
    <col min="3332" max="3333" width="0" style="173" hidden="1" customWidth="1"/>
    <col min="3334" max="3584" width="11.42578125" style="173"/>
    <col min="3585" max="3585" width="5.140625" style="173" customWidth="1"/>
    <col min="3586" max="3586" width="48.85546875" style="173" customWidth="1"/>
    <col min="3587" max="3587" width="18.28515625" style="173" bestFit="1" customWidth="1"/>
    <col min="3588" max="3589" width="0" style="173" hidden="1" customWidth="1"/>
    <col min="3590" max="3840" width="11.42578125" style="173"/>
    <col min="3841" max="3841" width="5.140625" style="173" customWidth="1"/>
    <col min="3842" max="3842" width="48.85546875" style="173" customWidth="1"/>
    <col min="3843" max="3843" width="18.28515625" style="173" bestFit="1" customWidth="1"/>
    <col min="3844" max="3845" width="0" style="173" hidden="1" customWidth="1"/>
    <col min="3846" max="4096" width="11.42578125" style="173"/>
    <col min="4097" max="4097" width="5.140625" style="173" customWidth="1"/>
    <col min="4098" max="4098" width="48.85546875" style="173" customWidth="1"/>
    <col min="4099" max="4099" width="18.28515625" style="173" bestFit="1" customWidth="1"/>
    <col min="4100" max="4101" width="0" style="173" hidden="1" customWidth="1"/>
    <col min="4102" max="4352" width="11.42578125" style="173"/>
    <col min="4353" max="4353" width="5.140625" style="173" customWidth="1"/>
    <col min="4354" max="4354" width="48.85546875" style="173" customWidth="1"/>
    <col min="4355" max="4355" width="18.28515625" style="173" bestFit="1" customWidth="1"/>
    <col min="4356" max="4357" width="0" style="173" hidden="1" customWidth="1"/>
    <col min="4358" max="4608" width="11.42578125" style="173"/>
    <col min="4609" max="4609" width="5.140625" style="173" customWidth="1"/>
    <col min="4610" max="4610" width="48.85546875" style="173" customWidth="1"/>
    <col min="4611" max="4611" width="18.28515625" style="173" bestFit="1" customWidth="1"/>
    <col min="4612" max="4613" width="0" style="173" hidden="1" customWidth="1"/>
    <col min="4614" max="4864" width="11.42578125" style="173"/>
    <col min="4865" max="4865" width="5.140625" style="173" customWidth="1"/>
    <col min="4866" max="4866" width="48.85546875" style="173" customWidth="1"/>
    <col min="4867" max="4867" width="18.28515625" style="173" bestFit="1" customWidth="1"/>
    <col min="4868" max="4869" width="0" style="173" hidden="1" customWidth="1"/>
    <col min="4870" max="5120" width="11.42578125" style="173"/>
    <col min="5121" max="5121" width="5.140625" style="173" customWidth="1"/>
    <col min="5122" max="5122" width="48.85546875" style="173" customWidth="1"/>
    <col min="5123" max="5123" width="18.28515625" style="173" bestFit="1" customWidth="1"/>
    <col min="5124" max="5125" width="0" style="173" hidden="1" customWidth="1"/>
    <col min="5126" max="5376" width="11.42578125" style="173"/>
    <col min="5377" max="5377" width="5.140625" style="173" customWidth="1"/>
    <col min="5378" max="5378" width="48.85546875" style="173" customWidth="1"/>
    <col min="5379" max="5379" width="18.28515625" style="173" bestFit="1" customWidth="1"/>
    <col min="5380" max="5381" width="0" style="173" hidden="1" customWidth="1"/>
    <col min="5382" max="5632" width="11.42578125" style="173"/>
    <col min="5633" max="5633" width="5.140625" style="173" customWidth="1"/>
    <col min="5634" max="5634" width="48.85546875" style="173" customWidth="1"/>
    <col min="5635" max="5635" width="18.28515625" style="173" bestFit="1" customWidth="1"/>
    <col min="5636" max="5637" width="0" style="173" hidden="1" customWidth="1"/>
    <col min="5638" max="5888" width="11.42578125" style="173"/>
    <col min="5889" max="5889" width="5.140625" style="173" customWidth="1"/>
    <col min="5890" max="5890" width="48.85546875" style="173" customWidth="1"/>
    <col min="5891" max="5891" width="18.28515625" style="173" bestFit="1" customWidth="1"/>
    <col min="5892" max="5893" width="0" style="173" hidden="1" customWidth="1"/>
    <col min="5894" max="6144" width="11.42578125" style="173"/>
    <col min="6145" max="6145" width="5.140625" style="173" customWidth="1"/>
    <col min="6146" max="6146" width="48.85546875" style="173" customWidth="1"/>
    <col min="6147" max="6147" width="18.28515625" style="173" bestFit="1" customWidth="1"/>
    <col min="6148" max="6149" width="0" style="173" hidden="1" customWidth="1"/>
    <col min="6150" max="6400" width="11.42578125" style="173"/>
    <col min="6401" max="6401" width="5.140625" style="173" customWidth="1"/>
    <col min="6402" max="6402" width="48.85546875" style="173" customWidth="1"/>
    <col min="6403" max="6403" width="18.28515625" style="173" bestFit="1" customWidth="1"/>
    <col min="6404" max="6405" width="0" style="173" hidden="1" customWidth="1"/>
    <col min="6406" max="6656" width="11.42578125" style="173"/>
    <col min="6657" max="6657" width="5.140625" style="173" customWidth="1"/>
    <col min="6658" max="6658" width="48.85546875" style="173" customWidth="1"/>
    <col min="6659" max="6659" width="18.28515625" style="173" bestFit="1" customWidth="1"/>
    <col min="6660" max="6661" width="0" style="173" hidden="1" customWidth="1"/>
    <col min="6662" max="6912" width="11.42578125" style="173"/>
    <col min="6913" max="6913" width="5.140625" style="173" customWidth="1"/>
    <col min="6914" max="6914" width="48.85546875" style="173" customWidth="1"/>
    <col min="6915" max="6915" width="18.28515625" style="173" bestFit="1" customWidth="1"/>
    <col min="6916" max="6917" width="0" style="173" hidden="1" customWidth="1"/>
    <col min="6918" max="7168" width="11.42578125" style="173"/>
    <col min="7169" max="7169" width="5.140625" style="173" customWidth="1"/>
    <col min="7170" max="7170" width="48.85546875" style="173" customWidth="1"/>
    <col min="7171" max="7171" width="18.28515625" style="173" bestFit="1" customWidth="1"/>
    <col min="7172" max="7173" width="0" style="173" hidden="1" customWidth="1"/>
    <col min="7174" max="7424" width="11.42578125" style="173"/>
    <col min="7425" max="7425" width="5.140625" style="173" customWidth="1"/>
    <col min="7426" max="7426" width="48.85546875" style="173" customWidth="1"/>
    <col min="7427" max="7427" width="18.28515625" style="173" bestFit="1" customWidth="1"/>
    <col min="7428" max="7429" width="0" style="173" hidden="1" customWidth="1"/>
    <col min="7430" max="7680" width="11.42578125" style="173"/>
    <col min="7681" max="7681" width="5.140625" style="173" customWidth="1"/>
    <col min="7682" max="7682" width="48.85546875" style="173" customWidth="1"/>
    <col min="7683" max="7683" width="18.28515625" style="173" bestFit="1" customWidth="1"/>
    <col min="7684" max="7685" width="0" style="173" hidden="1" customWidth="1"/>
    <col min="7686" max="7936" width="11.42578125" style="173"/>
    <col min="7937" max="7937" width="5.140625" style="173" customWidth="1"/>
    <col min="7938" max="7938" width="48.85546875" style="173" customWidth="1"/>
    <col min="7939" max="7939" width="18.28515625" style="173" bestFit="1" customWidth="1"/>
    <col min="7940" max="7941" width="0" style="173" hidden="1" customWidth="1"/>
    <col min="7942" max="8192" width="11.42578125" style="173"/>
    <col min="8193" max="8193" width="5.140625" style="173" customWidth="1"/>
    <col min="8194" max="8194" width="48.85546875" style="173" customWidth="1"/>
    <col min="8195" max="8195" width="18.28515625" style="173" bestFit="1" customWidth="1"/>
    <col min="8196" max="8197" width="0" style="173" hidden="1" customWidth="1"/>
    <col min="8198" max="8448" width="11.42578125" style="173"/>
    <col min="8449" max="8449" width="5.140625" style="173" customWidth="1"/>
    <col min="8450" max="8450" width="48.85546875" style="173" customWidth="1"/>
    <col min="8451" max="8451" width="18.28515625" style="173" bestFit="1" customWidth="1"/>
    <col min="8452" max="8453" width="0" style="173" hidden="1" customWidth="1"/>
    <col min="8454" max="8704" width="11.42578125" style="173"/>
    <col min="8705" max="8705" width="5.140625" style="173" customWidth="1"/>
    <col min="8706" max="8706" width="48.85546875" style="173" customWidth="1"/>
    <col min="8707" max="8707" width="18.28515625" style="173" bestFit="1" customWidth="1"/>
    <col min="8708" max="8709" width="0" style="173" hidden="1" customWidth="1"/>
    <col min="8710" max="8960" width="11.42578125" style="173"/>
    <col min="8961" max="8961" width="5.140625" style="173" customWidth="1"/>
    <col min="8962" max="8962" width="48.85546875" style="173" customWidth="1"/>
    <col min="8963" max="8963" width="18.28515625" style="173" bestFit="1" customWidth="1"/>
    <col min="8964" max="8965" width="0" style="173" hidden="1" customWidth="1"/>
    <col min="8966" max="9216" width="11.42578125" style="173"/>
    <col min="9217" max="9217" width="5.140625" style="173" customWidth="1"/>
    <col min="9218" max="9218" width="48.85546875" style="173" customWidth="1"/>
    <col min="9219" max="9219" width="18.28515625" style="173" bestFit="1" customWidth="1"/>
    <col min="9220" max="9221" width="0" style="173" hidden="1" customWidth="1"/>
    <col min="9222" max="9472" width="11.42578125" style="173"/>
    <col min="9473" max="9473" width="5.140625" style="173" customWidth="1"/>
    <col min="9474" max="9474" width="48.85546875" style="173" customWidth="1"/>
    <col min="9475" max="9475" width="18.28515625" style="173" bestFit="1" customWidth="1"/>
    <col min="9476" max="9477" width="0" style="173" hidden="1" customWidth="1"/>
    <col min="9478" max="9728" width="11.42578125" style="173"/>
    <col min="9729" max="9729" width="5.140625" style="173" customWidth="1"/>
    <col min="9730" max="9730" width="48.85546875" style="173" customWidth="1"/>
    <col min="9731" max="9731" width="18.28515625" style="173" bestFit="1" customWidth="1"/>
    <col min="9732" max="9733" width="0" style="173" hidden="1" customWidth="1"/>
    <col min="9734" max="9984" width="11.42578125" style="173"/>
    <col min="9985" max="9985" width="5.140625" style="173" customWidth="1"/>
    <col min="9986" max="9986" width="48.85546875" style="173" customWidth="1"/>
    <col min="9987" max="9987" width="18.28515625" style="173" bestFit="1" customWidth="1"/>
    <col min="9988" max="9989" width="0" style="173" hidden="1" customWidth="1"/>
    <col min="9990" max="10240" width="11.42578125" style="173"/>
    <col min="10241" max="10241" width="5.140625" style="173" customWidth="1"/>
    <col min="10242" max="10242" width="48.85546875" style="173" customWidth="1"/>
    <col min="10243" max="10243" width="18.28515625" style="173" bestFit="1" customWidth="1"/>
    <col min="10244" max="10245" width="0" style="173" hidden="1" customWidth="1"/>
    <col min="10246" max="10496" width="11.42578125" style="173"/>
    <col min="10497" max="10497" width="5.140625" style="173" customWidth="1"/>
    <col min="10498" max="10498" width="48.85546875" style="173" customWidth="1"/>
    <col min="10499" max="10499" width="18.28515625" style="173" bestFit="1" customWidth="1"/>
    <col min="10500" max="10501" width="0" style="173" hidden="1" customWidth="1"/>
    <col min="10502" max="10752" width="11.42578125" style="173"/>
    <col min="10753" max="10753" width="5.140625" style="173" customWidth="1"/>
    <col min="10754" max="10754" width="48.85546875" style="173" customWidth="1"/>
    <col min="10755" max="10755" width="18.28515625" style="173" bestFit="1" customWidth="1"/>
    <col min="10756" max="10757" width="0" style="173" hidden="1" customWidth="1"/>
    <col min="10758" max="11008" width="11.42578125" style="173"/>
    <col min="11009" max="11009" width="5.140625" style="173" customWidth="1"/>
    <col min="11010" max="11010" width="48.85546875" style="173" customWidth="1"/>
    <col min="11011" max="11011" width="18.28515625" style="173" bestFit="1" customWidth="1"/>
    <col min="11012" max="11013" width="0" style="173" hidden="1" customWidth="1"/>
    <col min="11014" max="11264" width="11.42578125" style="173"/>
    <col min="11265" max="11265" width="5.140625" style="173" customWidth="1"/>
    <col min="11266" max="11266" width="48.85546875" style="173" customWidth="1"/>
    <col min="11267" max="11267" width="18.28515625" style="173" bestFit="1" customWidth="1"/>
    <col min="11268" max="11269" width="0" style="173" hidden="1" customWidth="1"/>
    <col min="11270" max="11520" width="11.42578125" style="173"/>
    <col min="11521" max="11521" width="5.140625" style="173" customWidth="1"/>
    <col min="11522" max="11522" width="48.85546875" style="173" customWidth="1"/>
    <col min="11523" max="11523" width="18.28515625" style="173" bestFit="1" customWidth="1"/>
    <col min="11524" max="11525" width="0" style="173" hidden="1" customWidth="1"/>
    <col min="11526" max="11776" width="11.42578125" style="173"/>
    <col min="11777" max="11777" width="5.140625" style="173" customWidth="1"/>
    <col min="11778" max="11778" width="48.85546875" style="173" customWidth="1"/>
    <col min="11779" max="11779" width="18.28515625" style="173" bestFit="1" customWidth="1"/>
    <col min="11780" max="11781" width="0" style="173" hidden="1" customWidth="1"/>
    <col min="11782" max="12032" width="11.42578125" style="173"/>
    <col min="12033" max="12033" width="5.140625" style="173" customWidth="1"/>
    <col min="12034" max="12034" width="48.85546875" style="173" customWidth="1"/>
    <col min="12035" max="12035" width="18.28515625" style="173" bestFit="1" customWidth="1"/>
    <col min="12036" max="12037" width="0" style="173" hidden="1" customWidth="1"/>
    <col min="12038" max="12288" width="11.42578125" style="173"/>
    <col min="12289" max="12289" width="5.140625" style="173" customWidth="1"/>
    <col min="12290" max="12290" width="48.85546875" style="173" customWidth="1"/>
    <col min="12291" max="12291" width="18.28515625" style="173" bestFit="1" customWidth="1"/>
    <col min="12292" max="12293" width="0" style="173" hidden="1" customWidth="1"/>
    <col min="12294" max="12544" width="11.42578125" style="173"/>
    <col min="12545" max="12545" width="5.140625" style="173" customWidth="1"/>
    <col min="12546" max="12546" width="48.85546875" style="173" customWidth="1"/>
    <col min="12547" max="12547" width="18.28515625" style="173" bestFit="1" customWidth="1"/>
    <col min="12548" max="12549" width="0" style="173" hidden="1" customWidth="1"/>
    <col min="12550" max="12800" width="11.42578125" style="173"/>
    <col min="12801" max="12801" width="5.140625" style="173" customWidth="1"/>
    <col min="12802" max="12802" width="48.85546875" style="173" customWidth="1"/>
    <col min="12803" max="12803" width="18.28515625" style="173" bestFit="1" customWidth="1"/>
    <col min="12804" max="12805" width="0" style="173" hidden="1" customWidth="1"/>
    <col min="12806" max="13056" width="11.42578125" style="173"/>
    <col min="13057" max="13057" width="5.140625" style="173" customWidth="1"/>
    <col min="13058" max="13058" width="48.85546875" style="173" customWidth="1"/>
    <col min="13059" max="13059" width="18.28515625" style="173" bestFit="1" customWidth="1"/>
    <col min="13060" max="13061" width="0" style="173" hidden="1" customWidth="1"/>
    <col min="13062" max="13312" width="11.42578125" style="173"/>
    <col min="13313" max="13313" width="5.140625" style="173" customWidth="1"/>
    <col min="13314" max="13314" width="48.85546875" style="173" customWidth="1"/>
    <col min="13315" max="13315" width="18.28515625" style="173" bestFit="1" customWidth="1"/>
    <col min="13316" max="13317" width="0" style="173" hidden="1" customWidth="1"/>
    <col min="13318" max="13568" width="11.42578125" style="173"/>
    <col min="13569" max="13569" width="5.140625" style="173" customWidth="1"/>
    <col min="13570" max="13570" width="48.85546875" style="173" customWidth="1"/>
    <col min="13571" max="13571" width="18.28515625" style="173" bestFit="1" customWidth="1"/>
    <col min="13572" max="13573" width="0" style="173" hidden="1" customWidth="1"/>
    <col min="13574" max="13824" width="11.42578125" style="173"/>
    <col min="13825" max="13825" width="5.140625" style="173" customWidth="1"/>
    <col min="13826" max="13826" width="48.85546875" style="173" customWidth="1"/>
    <col min="13827" max="13827" width="18.28515625" style="173" bestFit="1" customWidth="1"/>
    <col min="13828" max="13829" width="0" style="173" hidden="1" customWidth="1"/>
    <col min="13830" max="14080" width="11.42578125" style="173"/>
    <col min="14081" max="14081" width="5.140625" style="173" customWidth="1"/>
    <col min="14082" max="14082" width="48.85546875" style="173" customWidth="1"/>
    <col min="14083" max="14083" width="18.28515625" style="173" bestFit="1" customWidth="1"/>
    <col min="14084" max="14085" width="0" style="173" hidden="1" customWidth="1"/>
    <col min="14086" max="14336" width="11.42578125" style="173"/>
    <col min="14337" max="14337" width="5.140625" style="173" customWidth="1"/>
    <col min="14338" max="14338" width="48.85546875" style="173" customWidth="1"/>
    <col min="14339" max="14339" width="18.28515625" style="173" bestFit="1" customWidth="1"/>
    <col min="14340" max="14341" width="0" style="173" hidden="1" customWidth="1"/>
    <col min="14342" max="14592" width="11.42578125" style="173"/>
    <col min="14593" max="14593" width="5.140625" style="173" customWidth="1"/>
    <col min="14594" max="14594" width="48.85546875" style="173" customWidth="1"/>
    <col min="14595" max="14595" width="18.28515625" style="173" bestFit="1" customWidth="1"/>
    <col min="14596" max="14597" width="0" style="173" hidden="1" customWidth="1"/>
    <col min="14598" max="14848" width="11.42578125" style="173"/>
    <col min="14849" max="14849" width="5.140625" style="173" customWidth="1"/>
    <col min="14850" max="14850" width="48.85546875" style="173" customWidth="1"/>
    <col min="14851" max="14851" width="18.28515625" style="173" bestFit="1" customWidth="1"/>
    <col min="14852" max="14853" width="0" style="173" hidden="1" customWidth="1"/>
    <col min="14854" max="15104" width="11.42578125" style="173"/>
    <col min="15105" max="15105" width="5.140625" style="173" customWidth="1"/>
    <col min="15106" max="15106" width="48.85546875" style="173" customWidth="1"/>
    <col min="15107" max="15107" width="18.28515625" style="173" bestFit="1" customWidth="1"/>
    <col min="15108" max="15109" width="0" style="173" hidden="1" customWidth="1"/>
    <col min="15110" max="15360" width="11.42578125" style="173"/>
    <col min="15361" max="15361" width="5.140625" style="173" customWidth="1"/>
    <col min="15362" max="15362" width="48.85546875" style="173" customWidth="1"/>
    <col min="15363" max="15363" width="18.28515625" style="173" bestFit="1" customWidth="1"/>
    <col min="15364" max="15365" width="0" style="173" hidden="1" customWidth="1"/>
    <col min="15366" max="15616" width="11.42578125" style="173"/>
    <col min="15617" max="15617" width="5.140625" style="173" customWidth="1"/>
    <col min="15618" max="15618" width="48.85546875" style="173" customWidth="1"/>
    <col min="15619" max="15619" width="18.28515625" style="173" bestFit="1" customWidth="1"/>
    <col min="15620" max="15621" width="0" style="173" hidden="1" customWidth="1"/>
    <col min="15622" max="15872" width="11.42578125" style="173"/>
    <col min="15873" max="15873" width="5.140625" style="173" customWidth="1"/>
    <col min="15874" max="15874" width="48.85546875" style="173" customWidth="1"/>
    <col min="15875" max="15875" width="18.28515625" style="173" bestFit="1" customWidth="1"/>
    <col min="15876" max="15877" width="0" style="173" hidden="1" customWidth="1"/>
    <col min="15878" max="16128" width="11.42578125" style="173"/>
    <col min="16129" max="16129" width="5.140625" style="173" customWidth="1"/>
    <col min="16130" max="16130" width="48.85546875" style="173" customWidth="1"/>
    <col min="16131" max="16131" width="18.28515625" style="173" bestFit="1" customWidth="1"/>
    <col min="16132" max="16133" width="0" style="173" hidden="1" customWidth="1"/>
    <col min="16134" max="16384" width="11.42578125" style="173"/>
  </cols>
  <sheetData>
    <row r="1" spans="1:5" s="151" customFormat="1" ht="15" x14ac:dyDescent="0.3">
      <c r="A1" s="278" t="s">
        <v>2</v>
      </c>
      <c r="B1" s="278"/>
      <c r="C1" s="278"/>
      <c r="D1" s="278"/>
      <c r="E1" s="278"/>
    </row>
    <row r="2" spans="1:5" s="151" customFormat="1" ht="15" x14ac:dyDescent="0.3">
      <c r="A2" s="278" t="s">
        <v>140</v>
      </c>
      <c r="B2" s="278"/>
      <c r="C2" s="278"/>
      <c r="D2" s="278"/>
      <c r="E2" s="278"/>
    </row>
    <row r="3" spans="1:5" s="151" customFormat="1" ht="15" x14ac:dyDescent="0.3">
      <c r="A3" s="279" t="s">
        <v>195</v>
      </c>
      <c r="B3" s="279"/>
      <c r="C3" s="279"/>
      <c r="D3" s="279"/>
      <c r="E3" s="279"/>
    </row>
    <row r="4" spans="1:5" s="151" customFormat="1" ht="60" x14ac:dyDescent="0.2">
      <c r="A4" s="280"/>
      <c r="B4" s="280"/>
      <c r="C4" s="215" t="s">
        <v>184</v>
      </c>
      <c r="D4" s="176" t="s">
        <v>153</v>
      </c>
      <c r="E4" s="176" t="s">
        <v>185</v>
      </c>
    </row>
    <row r="5" spans="1:5" s="151" customFormat="1" ht="15.75" x14ac:dyDescent="0.25">
      <c r="A5" s="154"/>
      <c r="B5" s="154" t="s">
        <v>141</v>
      </c>
      <c r="C5" s="155">
        <v>62000000</v>
      </c>
      <c r="D5" s="155"/>
      <c r="E5" s="155">
        <f>+C5+D5</f>
        <v>62000000</v>
      </c>
    </row>
    <row r="6" spans="1:5" s="151" customFormat="1" ht="16.5" x14ac:dyDescent="0.3">
      <c r="A6" s="154"/>
      <c r="B6" s="156" t="s">
        <v>142</v>
      </c>
      <c r="C6" s="157">
        <f>SUM(C5)</f>
        <v>62000000</v>
      </c>
      <c r="D6" s="157">
        <f>SUM(D5)</f>
        <v>0</v>
      </c>
      <c r="E6" s="157">
        <f>SUM(E5)</f>
        <v>62000000</v>
      </c>
    </row>
    <row r="7" spans="1:5" s="151" customFormat="1" ht="16.5" x14ac:dyDescent="0.3">
      <c r="A7" s="158"/>
      <c r="B7" s="156"/>
      <c r="C7" s="205"/>
      <c r="D7" s="179"/>
      <c r="E7" s="179"/>
    </row>
    <row r="8" spans="1:5" s="151" customFormat="1" ht="45" x14ac:dyDescent="0.3">
      <c r="A8" s="281"/>
      <c r="B8" s="281"/>
      <c r="C8" s="215" t="str">
        <f>+C4</f>
        <v>PRESUPUESTO 2022</v>
      </c>
      <c r="D8" s="176" t="s">
        <v>154</v>
      </c>
      <c r="E8" s="176" t="str">
        <f>+E4</f>
        <v>PRESUPUESTO AJUSTADO 2,020</v>
      </c>
    </row>
    <row r="9" spans="1:5" s="151" customFormat="1" ht="15.75" x14ac:dyDescent="0.25">
      <c r="A9" s="153" t="s">
        <v>143</v>
      </c>
      <c r="B9" s="154" t="s">
        <v>14</v>
      </c>
      <c r="C9" s="155">
        <v>28977736.02</v>
      </c>
      <c r="D9" s="177"/>
      <c r="E9" s="155">
        <f>+C9+D9</f>
        <v>28977736.02</v>
      </c>
    </row>
    <row r="10" spans="1:5" s="151" customFormat="1" ht="16.5" x14ac:dyDescent="0.3">
      <c r="A10" s="154"/>
      <c r="B10" s="156" t="s">
        <v>144</v>
      </c>
      <c r="C10" s="157">
        <f>SUM(C9)</f>
        <v>28977736.02</v>
      </c>
      <c r="D10" s="178">
        <f>SUM(D9)</f>
        <v>0</v>
      </c>
      <c r="E10" s="165">
        <f>SUM(E9)</f>
        <v>28977736.02</v>
      </c>
    </row>
    <row r="11" spans="1:5" s="151" customFormat="1" ht="16.5" x14ac:dyDescent="0.3">
      <c r="A11" s="158"/>
      <c r="B11" s="156"/>
      <c r="C11" s="157"/>
      <c r="D11" s="179"/>
      <c r="E11" s="179"/>
    </row>
    <row r="12" spans="1:5" s="151" customFormat="1" ht="45" x14ac:dyDescent="0.25">
      <c r="A12" s="163"/>
      <c r="B12" s="163" t="s">
        <v>145</v>
      </c>
      <c r="C12" s="215" t="str">
        <f>+C8</f>
        <v>PRESUPUESTO 2022</v>
      </c>
      <c r="D12" s="176" t="s">
        <v>154</v>
      </c>
      <c r="E12" s="176" t="str">
        <f>+E8</f>
        <v>PRESUPUESTO AJUSTADO 2,020</v>
      </c>
    </row>
    <row r="13" spans="1:5" s="151" customFormat="1" ht="15.75" x14ac:dyDescent="0.25">
      <c r="A13" s="154">
        <v>111</v>
      </c>
      <c r="B13" s="159" t="s">
        <v>16</v>
      </c>
      <c r="C13" s="160">
        <v>850471.93</v>
      </c>
      <c r="D13" s="177"/>
      <c r="E13" s="160">
        <f>+C13+D13</f>
        <v>850471.93</v>
      </c>
    </row>
    <row r="14" spans="1:5" s="151" customFormat="1" ht="15.75" x14ac:dyDescent="0.25">
      <c r="A14" s="154">
        <v>113</v>
      </c>
      <c r="B14" s="159" t="s">
        <v>17</v>
      </c>
      <c r="C14" s="160">
        <v>126775</v>
      </c>
      <c r="D14" s="177"/>
      <c r="E14" s="160">
        <f>+C14+D14</f>
        <v>126775</v>
      </c>
    </row>
    <row r="15" spans="1:5" s="151" customFormat="1" ht="15.75" x14ac:dyDescent="0.25">
      <c r="A15" s="154">
        <v>122</v>
      </c>
      <c r="B15" s="159" t="s">
        <v>18</v>
      </c>
      <c r="C15" s="160">
        <v>60855.58</v>
      </c>
      <c r="D15" s="177"/>
      <c r="E15" s="160">
        <f t="shared" ref="E15:E23" si="0">+C15+D15</f>
        <v>60855.58</v>
      </c>
    </row>
    <row r="16" spans="1:5" s="151" customFormat="1" ht="15.75" x14ac:dyDescent="0.25">
      <c r="A16" s="154">
        <v>163</v>
      </c>
      <c r="B16" s="159" t="s">
        <v>19</v>
      </c>
      <c r="C16" s="160">
        <v>759242</v>
      </c>
      <c r="D16" s="177"/>
      <c r="E16" s="160">
        <f t="shared" si="0"/>
        <v>759242</v>
      </c>
    </row>
    <row r="17" spans="1:5" s="151" customFormat="1" ht="15.75" x14ac:dyDescent="0.25">
      <c r="A17" s="154">
        <v>168</v>
      </c>
      <c r="B17" s="159" t="s">
        <v>146</v>
      </c>
      <c r="C17" s="160">
        <v>1000</v>
      </c>
      <c r="D17" s="177"/>
      <c r="E17" s="160">
        <f t="shared" si="0"/>
        <v>1000</v>
      </c>
    </row>
    <row r="18" spans="1:5" s="151" customFormat="1" ht="15.75" x14ac:dyDescent="0.25">
      <c r="A18" s="154">
        <v>169</v>
      </c>
      <c r="B18" s="161" t="s">
        <v>147</v>
      </c>
      <c r="C18" s="160">
        <v>42320</v>
      </c>
      <c r="D18" s="177"/>
      <c r="E18" s="160">
        <f t="shared" si="0"/>
        <v>42320</v>
      </c>
    </row>
    <row r="19" spans="1:5" s="151" customFormat="1" ht="15.75" x14ac:dyDescent="0.25">
      <c r="A19" s="154">
        <v>171</v>
      </c>
      <c r="B19" s="161" t="s">
        <v>148</v>
      </c>
      <c r="C19" s="160">
        <v>43660</v>
      </c>
      <c r="D19" s="177"/>
      <c r="E19" s="160">
        <f t="shared" si="0"/>
        <v>43660</v>
      </c>
    </row>
    <row r="20" spans="1:5" s="151" customFormat="1" ht="15.75" x14ac:dyDescent="0.25">
      <c r="A20" s="154">
        <v>174</v>
      </c>
      <c r="B20" s="161" t="s">
        <v>20</v>
      </c>
      <c r="C20" s="160">
        <v>88276</v>
      </c>
      <c r="D20" s="177"/>
      <c r="E20" s="160">
        <f t="shared" si="0"/>
        <v>88276</v>
      </c>
    </row>
    <row r="21" spans="1:5" s="151" customFormat="1" ht="15.75" x14ac:dyDescent="0.25">
      <c r="A21" s="154">
        <v>182</v>
      </c>
      <c r="B21" s="159" t="s">
        <v>21</v>
      </c>
      <c r="C21" s="162">
        <v>3815842</v>
      </c>
      <c r="D21" s="177"/>
      <c r="E21" s="160">
        <f t="shared" si="0"/>
        <v>3815842</v>
      </c>
    </row>
    <row r="22" spans="1:5" s="151" customFormat="1" ht="15.75" x14ac:dyDescent="0.25">
      <c r="A22" s="154">
        <v>197</v>
      </c>
      <c r="B22" s="159" t="s">
        <v>22</v>
      </c>
      <c r="C22" s="162">
        <v>508200</v>
      </c>
      <c r="D22" s="177"/>
      <c r="E22" s="160">
        <f t="shared" si="0"/>
        <v>508200</v>
      </c>
    </row>
    <row r="23" spans="1:5" s="151" customFormat="1" ht="15.75" x14ac:dyDescent="0.25">
      <c r="A23" s="154">
        <v>199</v>
      </c>
      <c r="B23" s="159" t="s">
        <v>23</v>
      </c>
      <c r="C23" s="160">
        <v>804720</v>
      </c>
      <c r="D23" s="177"/>
      <c r="E23" s="160">
        <f t="shared" si="0"/>
        <v>804720</v>
      </c>
    </row>
    <row r="24" spans="1:5" s="151" customFormat="1" ht="16.5" x14ac:dyDescent="0.3">
      <c r="A24" s="154"/>
      <c r="B24" s="159" t="s">
        <v>24</v>
      </c>
      <c r="C24" s="157">
        <f>SUM(C13:C23)</f>
        <v>7101362.5099999998</v>
      </c>
      <c r="D24" s="157">
        <f>SUM(D13:D23)</f>
        <v>0</v>
      </c>
      <c r="E24" s="157">
        <f>SUM(E13:E23)</f>
        <v>7101362.5099999998</v>
      </c>
    </row>
    <row r="25" spans="1:5" s="151" customFormat="1" ht="45" x14ac:dyDescent="0.25">
      <c r="A25" s="163"/>
      <c r="B25" s="163" t="s">
        <v>25</v>
      </c>
      <c r="C25" s="215" t="str">
        <f>+C12</f>
        <v>PRESUPUESTO 2022</v>
      </c>
      <c r="D25" s="176" t="s">
        <v>154</v>
      </c>
      <c r="E25" s="176" t="str">
        <f>+E12</f>
        <v>PRESUPUESTO AJUSTADO 2,020</v>
      </c>
    </row>
    <row r="26" spans="1:5" s="151" customFormat="1" ht="15.75" x14ac:dyDescent="0.25">
      <c r="A26" s="154">
        <v>211</v>
      </c>
      <c r="B26" s="159" t="s">
        <v>26</v>
      </c>
      <c r="C26" s="160">
        <v>697986.85</v>
      </c>
      <c r="D26" s="177"/>
      <c r="E26" s="160">
        <f t="shared" ref="E26:E42" si="1">+C26+D26</f>
        <v>697986.85</v>
      </c>
    </row>
    <row r="27" spans="1:5" s="151" customFormat="1" ht="15.75" hidden="1" x14ac:dyDescent="0.25">
      <c r="A27" s="154"/>
      <c r="B27" s="159" t="s">
        <v>149</v>
      </c>
      <c r="C27" s="160"/>
      <c r="D27" s="177"/>
      <c r="E27" s="160">
        <f t="shared" si="1"/>
        <v>0</v>
      </c>
    </row>
    <row r="28" spans="1:5" s="151" customFormat="1" ht="15.75" x14ac:dyDescent="0.25">
      <c r="A28" s="154">
        <v>232</v>
      </c>
      <c r="B28" s="159" t="s">
        <v>27</v>
      </c>
      <c r="C28" s="160">
        <v>150000</v>
      </c>
      <c r="D28" s="177"/>
      <c r="E28" s="160">
        <f t="shared" si="1"/>
        <v>150000</v>
      </c>
    </row>
    <row r="29" spans="1:5" s="151" customFormat="1" ht="15.75" hidden="1" x14ac:dyDescent="0.25">
      <c r="A29" s="154"/>
      <c r="B29" s="159" t="s">
        <v>55</v>
      </c>
      <c r="C29" s="160"/>
      <c r="D29" s="177"/>
      <c r="E29" s="160">
        <f t="shared" si="1"/>
        <v>0</v>
      </c>
    </row>
    <row r="30" spans="1:5" s="151" customFormat="1" ht="15.75" hidden="1" x14ac:dyDescent="0.25">
      <c r="A30" s="154"/>
      <c r="B30" s="159" t="s">
        <v>150</v>
      </c>
      <c r="C30" s="160"/>
      <c r="D30" s="177"/>
      <c r="E30" s="160">
        <f t="shared" si="1"/>
        <v>0</v>
      </c>
    </row>
    <row r="31" spans="1:5" s="151" customFormat="1" ht="15.75" x14ac:dyDescent="0.25">
      <c r="A31" s="154">
        <v>261</v>
      </c>
      <c r="B31" s="159" t="s">
        <v>28</v>
      </c>
      <c r="C31" s="162">
        <v>994656.25</v>
      </c>
      <c r="D31" s="177"/>
      <c r="E31" s="160">
        <f t="shared" si="1"/>
        <v>994656.25</v>
      </c>
    </row>
    <row r="32" spans="1:5" s="151" customFormat="1" ht="15.75" x14ac:dyDescent="0.25">
      <c r="A32" s="154">
        <v>262</v>
      </c>
      <c r="B32" s="159" t="s">
        <v>29</v>
      </c>
      <c r="C32" s="160">
        <v>8000</v>
      </c>
      <c r="D32" s="177"/>
      <c r="E32" s="160">
        <f t="shared" si="1"/>
        <v>8000</v>
      </c>
    </row>
    <row r="33" spans="1:5" s="151" customFormat="1" ht="15.75" x14ac:dyDescent="0.25">
      <c r="A33" s="154">
        <v>266</v>
      </c>
      <c r="B33" s="159" t="s">
        <v>30</v>
      </c>
      <c r="C33" s="162">
        <v>4583271.82</v>
      </c>
      <c r="D33" s="177"/>
      <c r="E33" s="160">
        <f t="shared" si="1"/>
        <v>4583271.82</v>
      </c>
    </row>
    <row r="34" spans="1:5" s="151" customFormat="1" ht="15.75" x14ac:dyDescent="0.25">
      <c r="A34" s="154">
        <v>267</v>
      </c>
      <c r="B34" s="159" t="s">
        <v>31</v>
      </c>
      <c r="C34" s="160">
        <v>9000</v>
      </c>
      <c r="D34" s="177"/>
      <c r="E34" s="160">
        <f t="shared" si="1"/>
        <v>9000</v>
      </c>
    </row>
    <row r="35" spans="1:5" s="151" customFormat="1" ht="15.75" x14ac:dyDescent="0.25">
      <c r="A35" s="154">
        <v>268</v>
      </c>
      <c r="B35" s="159" t="s">
        <v>32</v>
      </c>
      <c r="C35" s="160">
        <v>141735.51999999999</v>
      </c>
      <c r="D35" s="177"/>
      <c r="E35" s="160">
        <f t="shared" si="1"/>
        <v>141735.51999999999</v>
      </c>
    </row>
    <row r="36" spans="1:5" s="151" customFormat="1" ht="31.5" x14ac:dyDescent="0.25">
      <c r="A36" s="154">
        <v>269</v>
      </c>
      <c r="B36" s="164" t="s">
        <v>33</v>
      </c>
      <c r="C36" s="160">
        <v>10000</v>
      </c>
      <c r="D36" s="177"/>
      <c r="E36" s="160">
        <f t="shared" si="1"/>
        <v>10000</v>
      </c>
    </row>
    <row r="37" spans="1:5" s="151" customFormat="1" ht="15.75" x14ac:dyDescent="0.25">
      <c r="A37" s="154">
        <v>289</v>
      </c>
      <c r="B37" s="159" t="s">
        <v>34</v>
      </c>
      <c r="C37" s="160">
        <v>6898.5</v>
      </c>
      <c r="D37" s="177"/>
      <c r="E37" s="160">
        <f t="shared" si="1"/>
        <v>6898.5</v>
      </c>
    </row>
    <row r="38" spans="1:5" s="151" customFormat="1" ht="15.75" x14ac:dyDescent="0.25">
      <c r="A38" s="154">
        <v>292</v>
      </c>
      <c r="B38" s="159" t="s">
        <v>35</v>
      </c>
      <c r="C38" s="160">
        <v>84179.13</v>
      </c>
      <c r="D38" s="177"/>
      <c r="E38" s="160">
        <f t="shared" si="1"/>
        <v>84179.13</v>
      </c>
    </row>
    <row r="39" spans="1:5" s="151" customFormat="1" ht="15.75" x14ac:dyDescent="0.25">
      <c r="A39" s="154">
        <v>295</v>
      </c>
      <c r="B39" s="159" t="s">
        <v>36</v>
      </c>
      <c r="C39" s="162">
        <v>18582480.77</v>
      </c>
      <c r="D39" s="177"/>
      <c r="E39" s="160">
        <f t="shared" si="1"/>
        <v>18582480.77</v>
      </c>
    </row>
    <row r="40" spans="1:5" s="151" customFormat="1" ht="15.75" x14ac:dyDescent="0.25">
      <c r="A40" s="154">
        <v>297</v>
      </c>
      <c r="B40" s="159" t="s">
        <v>37</v>
      </c>
      <c r="C40" s="160">
        <v>19092.79</v>
      </c>
      <c r="D40" s="177"/>
      <c r="E40" s="160">
        <f t="shared" si="1"/>
        <v>19092.79</v>
      </c>
    </row>
    <row r="41" spans="1:5" s="151" customFormat="1" ht="15.75" x14ac:dyDescent="0.25">
      <c r="A41" s="154">
        <v>298</v>
      </c>
      <c r="B41" s="159" t="s">
        <v>38</v>
      </c>
      <c r="C41" s="160">
        <v>405097.84</v>
      </c>
      <c r="D41" s="177"/>
      <c r="E41" s="160">
        <f t="shared" si="1"/>
        <v>405097.84</v>
      </c>
    </row>
    <row r="42" spans="1:5" s="151" customFormat="1" ht="15.75" x14ac:dyDescent="0.25">
      <c r="A42" s="154">
        <v>299</v>
      </c>
      <c r="B42" s="159" t="s">
        <v>39</v>
      </c>
      <c r="C42" s="160">
        <v>228502</v>
      </c>
      <c r="D42" s="177"/>
      <c r="E42" s="160">
        <f t="shared" si="1"/>
        <v>228502</v>
      </c>
    </row>
    <row r="43" spans="1:5" s="151" customFormat="1" ht="16.5" x14ac:dyDescent="0.3">
      <c r="A43" s="154"/>
      <c r="B43" s="156" t="s">
        <v>40</v>
      </c>
      <c r="C43" s="157">
        <f>SUM(C26:C42)</f>
        <v>25920901.469999999</v>
      </c>
      <c r="D43" s="157">
        <f>SUM(D26:D42)</f>
        <v>0</v>
      </c>
      <c r="E43" s="157">
        <f>SUM(E26:E42)</f>
        <v>25920901.469999999</v>
      </c>
    </row>
    <row r="44" spans="1:5" s="151" customFormat="1" ht="16.5" x14ac:dyDescent="0.3">
      <c r="A44" s="154"/>
      <c r="B44" s="156" t="s">
        <v>151</v>
      </c>
      <c r="C44" s="165">
        <f>C10+C24+C43</f>
        <v>62000000</v>
      </c>
      <c r="D44" s="165">
        <f>D10+D24+D43</f>
        <v>0</v>
      </c>
      <c r="E44" s="165">
        <f>E10+E24+E43</f>
        <v>62000000</v>
      </c>
    </row>
    <row r="45" spans="1:5" s="151" customFormat="1" ht="16.5" x14ac:dyDescent="0.3">
      <c r="A45" s="166"/>
      <c r="B45" s="167"/>
      <c r="C45" s="168"/>
    </row>
    <row r="46" spans="1:5" s="151" customFormat="1" x14ac:dyDescent="0.25">
      <c r="A46" s="169"/>
      <c r="C46" s="170"/>
    </row>
    <row r="47" spans="1:5" s="151" customFormat="1" x14ac:dyDescent="0.25">
      <c r="A47" s="169"/>
      <c r="C47" s="170"/>
    </row>
    <row r="48" spans="1:5" s="151" customFormat="1" x14ac:dyDescent="0.25">
      <c r="A48" s="171"/>
      <c r="C48" s="172"/>
    </row>
    <row r="49" spans="1:3" s="151" customFormat="1" x14ac:dyDescent="0.25">
      <c r="A49" s="171"/>
      <c r="C49" s="172"/>
    </row>
    <row r="50" spans="1:3" s="151" customFormat="1" ht="13.5" customHeight="1" x14ac:dyDescent="0.2">
      <c r="A50" s="277" t="s">
        <v>152</v>
      </c>
      <c r="B50" s="277"/>
      <c r="C50" s="277"/>
    </row>
    <row r="51" spans="1:3" s="151" customFormat="1" ht="18.75" customHeight="1" x14ac:dyDescent="0.2">
      <c r="A51" s="277" t="s">
        <v>86</v>
      </c>
      <c r="B51" s="277"/>
      <c r="C51" s="277"/>
    </row>
    <row r="52" spans="1:3" s="151" customFormat="1" ht="18.75" customHeight="1" x14ac:dyDescent="0.2">
      <c r="A52" s="277" t="s">
        <v>87</v>
      </c>
      <c r="B52" s="277"/>
      <c r="C52" s="277"/>
    </row>
    <row r="53" spans="1:3" s="151" customFormat="1" x14ac:dyDescent="0.25">
      <c r="A53" s="171"/>
      <c r="C53" s="170"/>
    </row>
    <row r="54" spans="1:3" s="151" customFormat="1" x14ac:dyDescent="0.25">
      <c r="A54" s="171"/>
      <c r="C54" s="170"/>
    </row>
    <row r="55" spans="1:3" s="151" customFormat="1" x14ac:dyDescent="0.25">
      <c r="A55" s="171"/>
      <c r="C55" s="170"/>
    </row>
    <row r="56" spans="1:3" s="151" customFormat="1" x14ac:dyDescent="0.25">
      <c r="A56" s="171"/>
      <c r="C56" s="170"/>
    </row>
    <row r="57" spans="1:3" s="151" customFormat="1" x14ac:dyDescent="0.25">
      <c r="A57" s="171"/>
      <c r="C57" s="170"/>
    </row>
    <row r="58" spans="1:3" s="151" customFormat="1" x14ac:dyDescent="0.25">
      <c r="A58" s="171"/>
      <c r="C58" s="170"/>
    </row>
    <row r="59" spans="1:3" s="151" customFormat="1" x14ac:dyDescent="0.25">
      <c r="A59" s="171"/>
      <c r="C59" s="170"/>
    </row>
    <row r="60" spans="1:3" s="151" customFormat="1" x14ac:dyDescent="0.25">
      <c r="A60" s="171"/>
      <c r="C60" s="170"/>
    </row>
    <row r="61" spans="1:3" s="151" customFormat="1" x14ac:dyDescent="0.25">
      <c r="A61" s="171"/>
      <c r="C61" s="170"/>
    </row>
    <row r="62" spans="1:3" s="151" customFormat="1" x14ac:dyDescent="0.25">
      <c r="A62" s="171"/>
      <c r="C62" s="170"/>
    </row>
    <row r="63" spans="1:3" s="151" customFormat="1" x14ac:dyDescent="0.25">
      <c r="A63" s="171"/>
      <c r="C63" s="170"/>
    </row>
    <row r="64" spans="1:3" s="151" customFormat="1" x14ac:dyDescent="0.25">
      <c r="A64" s="171"/>
      <c r="C64" s="170"/>
    </row>
    <row r="65" spans="1:3" s="151" customFormat="1" x14ac:dyDescent="0.25">
      <c r="A65" s="171"/>
      <c r="C65" s="170"/>
    </row>
    <row r="66" spans="1:3" s="151" customFormat="1" x14ac:dyDescent="0.25">
      <c r="A66" s="171"/>
      <c r="C66" s="170"/>
    </row>
    <row r="67" spans="1:3" s="151" customFormat="1" x14ac:dyDescent="0.25">
      <c r="A67" s="171"/>
      <c r="C67" s="170"/>
    </row>
    <row r="68" spans="1:3" s="151" customFormat="1" x14ac:dyDescent="0.25">
      <c r="A68" s="171"/>
      <c r="C68" s="170"/>
    </row>
    <row r="69" spans="1:3" s="151" customFormat="1" x14ac:dyDescent="0.25">
      <c r="A69" s="171"/>
      <c r="C69" s="170"/>
    </row>
    <row r="70" spans="1:3" s="151" customFormat="1" x14ac:dyDescent="0.25">
      <c r="A70" s="171"/>
      <c r="C70" s="170"/>
    </row>
    <row r="71" spans="1:3" s="151" customFormat="1" x14ac:dyDescent="0.25">
      <c r="A71" s="171"/>
      <c r="C71" s="170"/>
    </row>
    <row r="72" spans="1:3" s="151" customFormat="1" x14ac:dyDescent="0.25">
      <c r="A72" s="171"/>
      <c r="C72" s="170"/>
    </row>
    <row r="73" spans="1:3" s="151" customFormat="1" x14ac:dyDescent="0.25">
      <c r="A73" s="171"/>
      <c r="C73" s="170"/>
    </row>
    <row r="74" spans="1:3" s="151" customFormat="1" x14ac:dyDescent="0.25">
      <c r="A74" s="171"/>
      <c r="C74" s="170"/>
    </row>
    <row r="75" spans="1:3" s="151" customFormat="1" x14ac:dyDescent="0.25">
      <c r="A75" s="171"/>
      <c r="C75" s="170"/>
    </row>
    <row r="76" spans="1:3" s="151" customFormat="1" x14ac:dyDescent="0.25">
      <c r="A76" s="171"/>
      <c r="C76" s="170"/>
    </row>
    <row r="77" spans="1:3" s="151" customFormat="1" x14ac:dyDescent="0.25">
      <c r="A77" s="171"/>
      <c r="C77" s="170"/>
    </row>
    <row r="78" spans="1:3" x14ac:dyDescent="0.25">
      <c r="A78" s="171"/>
      <c r="B78" s="151"/>
      <c r="C78" s="170"/>
    </row>
    <row r="79" spans="1:3" x14ac:dyDescent="0.25">
      <c r="A79" s="171"/>
      <c r="B79" s="151"/>
      <c r="C79" s="170"/>
    </row>
    <row r="80" spans="1:3" x14ac:dyDescent="0.25">
      <c r="A80" s="171"/>
      <c r="B80" s="151"/>
      <c r="C80" s="170"/>
    </row>
    <row r="81" spans="1:3" x14ac:dyDescent="0.25">
      <c r="A81" s="171"/>
      <c r="B81" s="151"/>
      <c r="C81" s="170"/>
    </row>
    <row r="82" spans="1:3" x14ac:dyDescent="0.25">
      <c r="A82" s="171"/>
      <c r="B82" s="151"/>
      <c r="C82" s="170"/>
    </row>
    <row r="83" spans="1:3" x14ac:dyDescent="0.25">
      <c r="A83" s="171"/>
      <c r="B83" s="151"/>
      <c r="C83" s="170"/>
    </row>
    <row r="84" spans="1:3" x14ac:dyDescent="0.25">
      <c r="A84" s="171"/>
      <c r="B84" s="151"/>
      <c r="C84" s="170"/>
    </row>
    <row r="85" spans="1:3" x14ac:dyDescent="0.25">
      <c r="A85" s="171"/>
      <c r="B85" s="151"/>
      <c r="C85" s="170"/>
    </row>
    <row r="86" spans="1:3" x14ac:dyDescent="0.25">
      <c r="A86" s="171"/>
      <c r="B86" s="151"/>
      <c r="C86" s="170"/>
    </row>
    <row r="87" spans="1:3" x14ac:dyDescent="0.25">
      <c r="A87" s="171"/>
      <c r="B87" s="151"/>
      <c r="C87" s="170"/>
    </row>
    <row r="88" spans="1:3" x14ac:dyDescent="0.25">
      <c r="A88" s="171"/>
      <c r="B88" s="151"/>
      <c r="C88" s="170"/>
    </row>
    <row r="89" spans="1:3" x14ac:dyDescent="0.25">
      <c r="A89" s="171"/>
      <c r="B89" s="151"/>
      <c r="C89" s="170"/>
    </row>
    <row r="90" spans="1:3" x14ac:dyDescent="0.25">
      <c r="A90" s="171"/>
      <c r="B90" s="151"/>
      <c r="C90" s="170"/>
    </row>
    <row r="91" spans="1:3" x14ac:dyDescent="0.25">
      <c r="A91" s="171"/>
      <c r="B91" s="151"/>
      <c r="C91" s="170"/>
    </row>
  </sheetData>
  <mergeCells count="8">
    <mergeCell ref="A51:C51"/>
    <mergeCell ref="A52:C52"/>
    <mergeCell ref="A1:E1"/>
    <mergeCell ref="A2:E2"/>
    <mergeCell ref="A3:E3"/>
    <mergeCell ref="A4:B4"/>
    <mergeCell ref="A8:B8"/>
    <mergeCell ref="A50:C50"/>
  </mergeCells>
  <pageMargins left="1.5354330708661419" right="0.11811023622047245" top="0.15748031496062992" bottom="0.19685039370078741" header="0.11811023622047245" footer="0.11811023622047245"/>
  <pageSetup scale="87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abSelected="1" topLeftCell="A42" workbookViewId="0">
      <selection activeCell="A45" sqref="A45"/>
    </sheetView>
  </sheetViews>
  <sheetFormatPr baseColWidth="10" defaultRowHeight="13.5" x14ac:dyDescent="0.25"/>
  <cols>
    <col min="1" max="1" width="5.140625" style="174" customWidth="1"/>
    <col min="2" max="2" width="48.85546875" style="173" customWidth="1"/>
    <col min="3" max="3" width="18.28515625" style="175" bestFit="1" customWidth="1"/>
    <col min="4" max="4" width="14.42578125" style="173" hidden="1" customWidth="1"/>
    <col min="5" max="5" width="15.5703125" style="173" hidden="1" customWidth="1"/>
    <col min="6" max="256" width="11.42578125" style="173"/>
    <col min="257" max="257" width="5.140625" style="173" customWidth="1"/>
    <col min="258" max="258" width="48.85546875" style="173" customWidth="1"/>
    <col min="259" max="259" width="18.28515625" style="173" bestFit="1" customWidth="1"/>
    <col min="260" max="261" width="0" style="173" hidden="1" customWidth="1"/>
    <col min="262" max="512" width="11.42578125" style="173"/>
    <col min="513" max="513" width="5.140625" style="173" customWidth="1"/>
    <col min="514" max="514" width="48.85546875" style="173" customWidth="1"/>
    <col min="515" max="515" width="18.28515625" style="173" bestFit="1" customWidth="1"/>
    <col min="516" max="517" width="0" style="173" hidden="1" customWidth="1"/>
    <col min="518" max="768" width="11.42578125" style="173"/>
    <col min="769" max="769" width="5.140625" style="173" customWidth="1"/>
    <col min="770" max="770" width="48.85546875" style="173" customWidth="1"/>
    <col min="771" max="771" width="18.28515625" style="173" bestFit="1" customWidth="1"/>
    <col min="772" max="773" width="0" style="173" hidden="1" customWidth="1"/>
    <col min="774" max="1024" width="11.42578125" style="173"/>
    <col min="1025" max="1025" width="5.140625" style="173" customWidth="1"/>
    <col min="1026" max="1026" width="48.85546875" style="173" customWidth="1"/>
    <col min="1027" max="1027" width="18.28515625" style="173" bestFit="1" customWidth="1"/>
    <col min="1028" max="1029" width="0" style="173" hidden="1" customWidth="1"/>
    <col min="1030" max="1280" width="11.42578125" style="173"/>
    <col min="1281" max="1281" width="5.140625" style="173" customWidth="1"/>
    <col min="1282" max="1282" width="48.85546875" style="173" customWidth="1"/>
    <col min="1283" max="1283" width="18.28515625" style="173" bestFit="1" customWidth="1"/>
    <col min="1284" max="1285" width="0" style="173" hidden="1" customWidth="1"/>
    <col min="1286" max="1536" width="11.42578125" style="173"/>
    <col min="1537" max="1537" width="5.140625" style="173" customWidth="1"/>
    <col min="1538" max="1538" width="48.85546875" style="173" customWidth="1"/>
    <col min="1539" max="1539" width="18.28515625" style="173" bestFit="1" customWidth="1"/>
    <col min="1540" max="1541" width="0" style="173" hidden="1" customWidth="1"/>
    <col min="1542" max="1792" width="11.42578125" style="173"/>
    <col min="1793" max="1793" width="5.140625" style="173" customWidth="1"/>
    <col min="1794" max="1794" width="48.85546875" style="173" customWidth="1"/>
    <col min="1795" max="1795" width="18.28515625" style="173" bestFit="1" customWidth="1"/>
    <col min="1796" max="1797" width="0" style="173" hidden="1" customWidth="1"/>
    <col min="1798" max="2048" width="11.42578125" style="173"/>
    <col min="2049" max="2049" width="5.140625" style="173" customWidth="1"/>
    <col min="2050" max="2050" width="48.85546875" style="173" customWidth="1"/>
    <col min="2051" max="2051" width="18.28515625" style="173" bestFit="1" customWidth="1"/>
    <col min="2052" max="2053" width="0" style="173" hidden="1" customWidth="1"/>
    <col min="2054" max="2304" width="11.42578125" style="173"/>
    <col min="2305" max="2305" width="5.140625" style="173" customWidth="1"/>
    <col min="2306" max="2306" width="48.85546875" style="173" customWidth="1"/>
    <col min="2307" max="2307" width="18.28515625" style="173" bestFit="1" customWidth="1"/>
    <col min="2308" max="2309" width="0" style="173" hidden="1" customWidth="1"/>
    <col min="2310" max="2560" width="11.42578125" style="173"/>
    <col min="2561" max="2561" width="5.140625" style="173" customWidth="1"/>
    <col min="2562" max="2562" width="48.85546875" style="173" customWidth="1"/>
    <col min="2563" max="2563" width="18.28515625" style="173" bestFit="1" customWidth="1"/>
    <col min="2564" max="2565" width="0" style="173" hidden="1" customWidth="1"/>
    <col min="2566" max="2816" width="11.42578125" style="173"/>
    <col min="2817" max="2817" width="5.140625" style="173" customWidth="1"/>
    <col min="2818" max="2818" width="48.85546875" style="173" customWidth="1"/>
    <col min="2819" max="2819" width="18.28515625" style="173" bestFit="1" customWidth="1"/>
    <col min="2820" max="2821" width="0" style="173" hidden="1" customWidth="1"/>
    <col min="2822" max="3072" width="11.42578125" style="173"/>
    <col min="3073" max="3073" width="5.140625" style="173" customWidth="1"/>
    <col min="3074" max="3074" width="48.85546875" style="173" customWidth="1"/>
    <col min="3075" max="3075" width="18.28515625" style="173" bestFit="1" customWidth="1"/>
    <col min="3076" max="3077" width="0" style="173" hidden="1" customWidth="1"/>
    <col min="3078" max="3328" width="11.42578125" style="173"/>
    <col min="3329" max="3329" width="5.140625" style="173" customWidth="1"/>
    <col min="3330" max="3330" width="48.85546875" style="173" customWidth="1"/>
    <col min="3331" max="3331" width="18.28515625" style="173" bestFit="1" customWidth="1"/>
    <col min="3332" max="3333" width="0" style="173" hidden="1" customWidth="1"/>
    <col min="3334" max="3584" width="11.42578125" style="173"/>
    <col min="3585" max="3585" width="5.140625" style="173" customWidth="1"/>
    <col min="3586" max="3586" width="48.85546875" style="173" customWidth="1"/>
    <col min="3587" max="3587" width="18.28515625" style="173" bestFit="1" customWidth="1"/>
    <col min="3588" max="3589" width="0" style="173" hidden="1" customWidth="1"/>
    <col min="3590" max="3840" width="11.42578125" style="173"/>
    <col min="3841" max="3841" width="5.140625" style="173" customWidth="1"/>
    <col min="3842" max="3842" width="48.85546875" style="173" customWidth="1"/>
    <col min="3843" max="3843" width="18.28515625" style="173" bestFit="1" customWidth="1"/>
    <col min="3844" max="3845" width="0" style="173" hidden="1" customWidth="1"/>
    <col min="3846" max="4096" width="11.42578125" style="173"/>
    <col min="4097" max="4097" width="5.140625" style="173" customWidth="1"/>
    <col min="4098" max="4098" width="48.85546875" style="173" customWidth="1"/>
    <col min="4099" max="4099" width="18.28515625" style="173" bestFit="1" customWidth="1"/>
    <col min="4100" max="4101" width="0" style="173" hidden="1" customWidth="1"/>
    <col min="4102" max="4352" width="11.42578125" style="173"/>
    <col min="4353" max="4353" width="5.140625" style="173" customWidth="1"/>
    <col min="4354" max="4354" width="48.85546875" style="173" customWidth="1"/>
    <col min="4355" max="4355" width="18.28515625" style="173" bestFit="1" customWidth="1"/>
    <col min="4356" max="4357" width="0" style="173" hidden="1" customWidth="1"/>
    <col min="4358" max="4608" width="11.42578125" style="173"/>
    <col min="4609" max="4609" width="5.140625" style="173" customWidth="1"/>
    <col min="4610" max="4610" width="48.85546875" style="173" customWidth="1"/>
    <col min="4611" max="4611" width="18.28515625" style="173" bestFit="1" customWidth="1"/>
    <col min="4612" max="4613" width="0" style="173" hidden="1" customWidth="1"/>
    <col min="4614" max="4864" width="11.42578125" style="173"/>
    <col min="4865" max="4865" width="5.140625" style="173" customWidth="1"/>
    <col min="4866" max="4866" width="48.85546875" style="173" customWidth="1"/>
    <col min="4867" max="4867" width="18.28515625" style="173" bestFit="1" customWidth="1"/>
    <col min="4868" max="4869" width="0" style="173" hidden="1" customWidth="1"/>
    <col min="4870" max="5120" width="11.42578125" style="173"/>
    <col min="5121" max="5121" width="5.140625" style="173" customWidth="1"/>
    <col min="5122" max="5122" width="48.85546875" style="173" customWidth="1"/>
    <col min="5123" max="5123" width="18.28515625" style="173" bestFit="1" customWidth="1"/>
    <col min="5124" max="5125" width="0" style="173" hidden="1" customWidth="1"/>
    <col min="5126" max="5376" width="11.42578125" style="173"/>
    <col min="5377" max="5377" width="5.140625" style="173" customWidth="1"/>
    <col min="5378" max="5378" width="48.85546875" style="173" customWidth="1"/>
    <col min="5379" max="5379" width="18.28515625" style="173" bestFit="1" customWidth="1"/>
    <col min="5380" max="5381" width="0" style="173" hidden="1" customWidth="1"/>
    <col min="5382" max="5632" width="11.42578125" style="173"/>
    <col min="5633" max="5633" width="5.140625" style="173" customWidth="1"/>
    <col min="5634" max="5634" width="48.85546875" style="173" customWidth="1"/>
    <col min="5635" max="5635" width="18.28515625" style="173" bestFit="1" customWidth="1"/>
    <col min="5636" max="5637" width="0" style="173" hidden="1" customWidth="1"/>
    <col min="5638" max="5888" width="11.42578125" style="173"/>
    <col min="5889" max="5889" width="5.140625" style="173" customWidth="1"/>
    <col min="5890" max="5890" width="48.85546875" style="173" customWidth="1"/>
    <col min="5891" max="5891" width="18.28515625" style="173" bestFit="1" customWidth="1"/>
    <col min="5892" max="5893" width="0" style="173" hidden="1" customWidth="1"/>
    <col min="5894" max="6144" width="11.42578125" style="173"/>
    <col min="6145" max="6145" width="5.140625" style="173" customWidth="1"/>
    <col min="6146" max="6146" width="48.85546875" style="173" customWidth="1"/>
    <col min="6147" max="6147" width="18.28515625" style="173" bestFit="1" customWidth="1"/>
    <col min="6148" max="6149" width="0" style="173" hidden="1" customWidth="1"/>
    <col min="6150" max="6400" width="11.42578125" style="173"/>
    <col min="6401" max="6401" width="5.140625" style="173" customWidth="1"/>
    <col min="6402" max="6402" width="48.85546875" style="173" customWidth="1"/>
    <col min="6403" max="6403" width="18.28515625" style="173" bestFit="1" customWidth="1"/>
    <col min="6404" max="6405" width="0" style="173" hidden="1" customWidth="1"/>
    <col min="6406" max="6656" width="11.42578125" style="173"/>
    <col min="6657" max="6657" width="5.140625" style="173" customWidth="1"/>
    <col min="6658" max="6658" width="48.85546875" style="173" customWidth="1"/>
    <col min="6659" max="6659" width="18.28515625" style="173" bestFit="1" customWidth="1"/>
    <col min="6660" max="6661" width="0" style="173" hidden="1" customWidth="1"/>
    <col min="6662" max="6912" width="11.42578125" style="173"/>
    <col min="6913" max="6913" width="5.140625" style="173" customWidth="1"/>
    <col min="6914" max="6914" width="48.85546875" style="173" customWidth="1"/>
    <col min="6915" max="6915" width="18.28515625" style="173" bestFit="1" customWidth="1"/>
    <col min="6916" max="6917" width="0" style="173" hidden="1" customWidth="1"/>
    <col min="6918" max="7168" width="11.42578125" style="173"/>
    <col min="7169" max="7169" width="5.140625" style="173" customWidth="1"/>
    <col min="7170" max="7170" width="48.85546875" style="173" customWidth="1"/>
    <col min="7171" max="7171" width="18.28515625" style="173" bestFit="1" customWidth="1"/>
    <col min="7172" max="7173" width="0" style="173" hidden="1" customWidth="1"/>
    <col min="7174" max="7424" width="11.42578125" style="173"/>
    <col min="7425" max="7425" width="5.140625" style="173" customWidth="1"/>
    <col min="7426" max="7426" width="48.85546875" style="173" customWidth="1"/>
    <col min="7427" max="7427" width="18.28515625" style="173" bestFit="1" customWidth="1"/>
    <col min="7428" max="7429" width="0" style="173" hidden="1" customWidth="1"/>
    <col min="7430" max="7680" width="11.42578125" style="173"/>
    <col min="7681" max="7681" width="5.140625" style="173" customWidth="1"/>
    <col min="7682" max="7682" width="48.85546875" style="173" customWidth="1"/>
    <col min="7683" max="7683" width="18.28515625" style="173" bestFit="1" customWidth="1"/>
    <col min="7684" max="7685" width="0" style="173" hidden="1" customWidth="1"/>
    <col min="7686" max="7936" width="11.42578125" style="173"/>
    <col min="7937" max="7937" width="5.140625" style="173" customWidth="1"/>
    <col min="7938" max="7938" width="48.85546875" style="173" customWidth="1"/>
    <col min="7939" max="7939" width="18.28515625" style="173" bestFit="1" customWidth="1"/>
    <col min="7940" max="7941" width="0" style="173" hidden="1" customWidth="1"/>
    <col min="7942" max="8192" width="11.42578125" style="173"/>
    <col min="8193" max="8193" width="5.140625" style="173" customWidth="1"/>
    <col min="8194" max="8194" width="48.85546875" style="173" customWidth="1"/>
    <col min="8195" max="8195" width="18.28515625" style="173" bestFit="1" customWidth="1"/>
    <col min="8196" max="8197" width="0" style="173" hidden="1" customWidth="1"/>
    <col min="8198" max="8448" width="11.42578125" style="173"/>
    <col min="8449" max="8449" width="5.140625" style="173" customWidth="1"/>
    <col min="8450" max="8450" width="48.85546875" style="173" customWidth="1"/>
    <col min="8451" max="8451" width="18.28515625" style="173" bestFit="1" customWidth="1"/>
    <col min="8452" max="8453" width="0" style="173" hidden="1" customWidth="1"/>
    <col min="8454" max="8704" width="11.42578125" style="173"/>
    <col min="8705" max="8705" width="5.140625" style="173" customWidth="1"/>
    <col min="8706" max="8706" width="48.85546875" style="173" customWidth="1"/>
    <col min="8707" max="8707" width="18.28515625" style="173" bestFit="1" customWidth="1"/>
    <col min="8708" max="8709" width="0" style="173" hidden="1" customWidth="1"/>
    <col min="8710" max="8960" width="11.42578125" style="173"/>
    <col min="8961" max="8961" width="5.140625" style="173" customWidth="1"/>
    <col min="8962" max="8962" width="48.85546875" style="173" customWidth="1"/>
    <col min="8963" max="8963" width="18.28515625" style="173" bestFit="1" customWidth="1"/>
    <col min="8964" max="8965" width="0" style="173" hidden="1" customWidth="1"/>
    <col min="8966" max="9216" width="11.42578125" style="173"/>
    <col min="9217" max="9217" width="5.140625" style="173" customWidth="1"/>
    <col min="9218" max="9218" width="48.85546875" style="173" customWidth="1"/>
    <col min="9219" max="9219" width="18.28515625" style="173" bestFit="1" customWidth="1"/>
    <col min="9220" max="9221" width="0" style="173" hidden="1" customWidth="1"/>
    <col min="9222" max="9472" width="11.42578125" style="173"/>
    <col min="9473" max="9473" width="5.140625" style="173" customWidth="1"/>
    <col min="9474" max="9474" width="48.85546875" style="173" customWidth="1"/>
    <col min="9475" max="9475" width="18.28515625" style="173" bestFit="1" customWidth="1"/>
    <col min="9476" max="9477" width="0" style="173" hidden="1" customWidth="1"/>
    <col min="9478" max="9728" width="11.42578125" style="173"/>
    <col min="9729" max="9729" width="5.140625" style="173" customWidth="1"/>
    <col min="9730" max="9730" width="48.85546875" style="173" customWidth="1"/>
    <col min="9731" max="9731" width="18.28515625" style="173" bestFit="1" customWidth="1"/>
    <col min="9732" max="9733" width="0" style="173" hidden="1" customWidth="1"/>
    <col min="9734" max="9984" width="11.42578125" style="173"/>
    <col min="9985" max="9985" width="5.140625" style="173" customWidth="1"/>
    <col min="9986" max="9986" width="48.85546875" style="173" customWidth="1"/>
    <col min="9987" max="9987" width="18.28515625" style="173" bestFit="1" customWidth="1"/>
    <col min="9988" max="9989" width="0" style="173" hidden="1" customWidth="1"/>
    <col min="9990" max="10240" width="11.42578125" style="173"/>
    <col min="10241" max="10241" width="5.140625" style="173" customWidth="1"/>
    <col min="10242" max="10242" width="48.85546875" style="173" customWidth="1"/>
    <col min="10243" max="10243" width="18.28515625" style="173" bestFit="1" customWidth="1"/>
    <col min="10244" max="10245" width="0" style="173" hidden="1" customWidth="1"/>
    <col min="10246" max="10496" width="11.42578125" style="173"/>
    <col min="10497" max="10497" width="5.140625" style="173" customWidth="1"/>
    <col min="10498" max="10498" width="48.85546875" style="173" customWidth="1"/>
    <col min="10499" max="10499" width="18.28515625" style="173" bestFit="1" customWidth="1"/>
    <col min="10500" max="10501" width="0" style="173" hidden="1" customWidth="1"/>
    <col min="10502" max="10752" width="11.42578125" style="173"/>
    <col min="10753" max="10753" width="5.140625" style="173" customWidth="1"/>
    <col min="10754" max="10754" width="48.85546875" style="173" customWidth="1"/>
    <col min="10755" max="10755" width="18.28515625" style="173" bestFit="1" customWidth="1"/>
    <col min="10756" max="10757" width="0" style="173" hidden="1" customWidth="1"/>
    <col min="10758" max="11008" width="11.42578125" style="173"/>
    <col min="11009" max="11009" width="5.140625" style="173" customWidth="1"/>
    <col min="11010" max="11010" width="48.85546875" style="173" customWidth="1"/>
    <col min="11011" max="11011" width="18.28515625" style="173" bestFit="1" customWidth="1"/>
    <col min="11012" max="11013" width="0" style="173" hidden="1" customWidth="1"/>
    <col min="11014" max="11264" width="11.42578125" style="173"/>
    <col min="11265" max="11265" width="5.140625" style="173" customWidth="1"/>
    <col min="11266" max="11266" width="48.85546875" style="173" customWidth="1"/>
    <col min="11267" max="11267" width="18.28515625" style="173" bestFit="1" customWidth="1"/>
    <col min="11268" max="11269" width="0" style="173" hidden="1" customWidth="1"/>
    <col min="11270" max="11520" width="11.42578125" style="173"/>
    <col min="11521" max="11521" width="5.140625" style="173" customWidth="1"/>
    <col min="11522" max="11522" width="48.85546875" style="173" customWidth="1"/>
    <col min="11523" max="11523" width="18.28515625" style="173" bestFit="1" customWidth="1"/>
    <col min="11524" max="11525" width="0" style="173" hidden="1" customWidth="1"/>
    <col min="11526" max="11776" width="11.42578125" style="173"/>
    <col min="11777" max="11777" width="5.140625" style="173" customWidth="1"/>
    <col min="11778" max="11778" width="48.85546875" style="173" customWidth="1"/>
    <col min="11779" max="11779" width="18.28515625" style="173" bestFit="1" customWidth="1"/>
    <col min="11780" max="11781" width="0" style="173" hidden="1" customWidth="1"/>
    <col min="11782" max="12032" width="11.42578125" style="173"/>
    <col min="12033" max="12033" width="5.140625" style="173" customWidth="1"/>
    <col min="12034" max="12034" width="48.85546875" style="173" customWidth="1"/>
    <col min="12035" max="12035" width="18.28515625" style="173" bestFit="1" customWidth="1"/>
    <col min="12036" max="12037" width="0" style="173" hidden="1" customWidth="1"/>
    <col min="12038" max="12288" width="11.42578125" style="173"/>
    <col min="12289" max="12289" width="5.140625" style="173" customWidth="1"/>
    <col min="12290" max="12290" width="48.85546875" style="173" customWidth="1"/>
    <col min="12291" max="12291" width="18.28515625" style="173" bestFit="1" customWidth="1"/>
    <col min="12292" max="12293" width="0" style="173" hidden="1" customWidth="1"/>
    <col min="12294" max="12544" width="11.42578125" style="173"/>
    <col min="12545" max="12545" width="5.140625" style="173" customWidth="1"/>
    <col min="12546" max="12546" width="48.85546875" style="173" customWidth="1"/>
    <col min="12547" max="12547" width="18.28515625" style="173" bestFit="1" customWidth="1"/>
    <col min="12548" max="12549" width="0" style="173" hidden="1" customWidth="1"/>
    <col min="12550" max="12800" width="11.42578125" style="173"/>
    <col min="12801" max="12801" width="5.140625" style="173" customWidth="1"/>
    <col min="12802" max="12802" width="48.85546875" style="173" customWidth="1"/>
    <col min="12803" max="12803" width="18.28515625" style="173" bestFit="1" customWidth="1"/>
    <col min="12804" max="12805" width="0" style="173" hidden="1" customWidth="1"/>
    <col min="12806" max="13056" width="11.42578125" style="173"/>
    <col min="13057" max="13057" width="5.140625" style="173" customWidth="1"/>
    <col min="13058" max="13058" width="48.85546875" style="173" customWidth="1"/>
    <col min="13059" max="13059" width="18.28515625" style="173" bestFit="1" customWidth="1"/>
    <col min="13060" max="13061" width="0" style="173" hidden="1" customWidth="1"/>
    <col min="13062" max="13312" width="11.42578125" style="173"/>
    <col min="13313" max="13313" width="5.140625" style="173" customWidth="1"/>
    <col min="13314" max="13314" width="48.85546875" style="173" customWidth="1"/>
    <col min="13315" max="13315" width="18.28515625" style="173" bestFit="1" customWidth="1"/>
    <col min="13316" max="13317" width="0" style="173" hidden="1" customWidth="1"/>
    <col min="13318" max="13568" width="11.42578125" style="173"/>
    <col min="13569" max="13569" width="5.140625" style="173" customWidth="1"/>
    <col min="13570" max="13570" width="48.85546875" style="173" customWidth="1"/>
    <col min="13571" max="13571" width="18.28515625" style="173" bestFit="1" customWidth="1"/>
    <col min="13572" max="13573" width="0" style="173" hidden="1" customWidth="1"/>
    <col min="13574" max="13824" width="11.42578125" style="173"/>
    <col min="13825" max="13825" width="5.140625" style="173" customWidth="1"/>
    <col min="13826" max="13826" width="48.85546875" style="173" customWidth="1"/>
    <col min="13827" max="13827" width="18.28515625" style="173" bestFit="1" customWidth="1"/>
    <col min="13828" max="13829" width="0" style="173" hidden="1" customWidth="1"/>
    <col min="13830" max="14080" width="11.42578125" style="173"/>
    <col min="14081" max="14081" width="5.140625" style="173" customWidth="1"/>
    <col min="14082" max="14082" width="48.85546875" style="173" customWidth="1"/>
    <col min="14083" max="14083" width="18.28515625" style="173" bestFit="1" customWidth="1"/>
    <col min="14084" max="14085" width="0" style="173" hidden="1" customWidth="1"/>
    <col min="14086" max="14336" width="11.42578125" style="173"/>
    <col min="14337" max="14337" width="5.140625" style="173" customWidth="1"/>
    <col min="14338" max="14338" width="48.85546875" style="173" customWidth="1"/>
    <col min="14339" max="14339" width="18.28515625" style="173" bestFit="1" customWidth="1"/>
    <col min="14340" max="14341" width="0" style="173" hidden="1" customWidth="1"/>
    <col min="14342" max="14592" width="11.42578125" style="173"/>
    <col min="14593" max="14593" width="5.140625" style="173" customWidth="1"/>
    <col min="14594" max="14594" width="48.85546875" style="173" customWidth="1"/>
    <col min="14595" max="14595" width="18.28515625" style="173" bestFit="1" customWidth="1"/>
    <col min="14596" max="14597" width="0" style="173" hidden="1" customWidth="1"/>
    <col min="14598" max="14848" width="11.42578125" style="173"/>
    <col min="14849" max="14849" width="5.140625" style="173" customWidth="1"/>
    <col min="14850" max="14850" width="48.85546875" style="173" customWidth="1"/>
    <col min="14851" max="14851" width="18.28515625" style="173" bestFit="1" customWidth="1"/>
    <col min="14852" max="14853" width="0" style="173" hidden="1" customWidth="1"/>
    <col min="14854" max="15104" width="11.42578125" style="173"/>
    <col min="15105" max="15105" width="5.140625" style="173" customWidth="1"/>
    <col min="15106" max="15106" width="48.85546875" style="173" customWidth="1"/>
    <col min="15107" max="15107" width="18.28515625" style="173" bestFit="1" customWidth="1"/>
    <col min="15108" max="15109" width="0" style="173" hidden="1" customWidth="1"/>
    <col min="15110" max="15360" width="11.42578125" style="173"/>
    <col min="15361" max="15361" width="5.140625" style="173" customWidth="1"/>
    <col min="15362" max="15362" width="48.85546875" style="173" customWidth="1"/>
    <col min="15363" max="15363" width="18.28515625" style="173" bestFit="1" customWidth="1"/>
    <col min="15364" max="15365" width="0" style="173" hidden="1" customWidth="1"/>
    <col min="15366" max="15616" width="11.42578125" style="173"/>
    <col min="15617" max="15617" width="5.140625" style="173" customWidth="1"/>
    <col min="15618" max="15618" width="48.85546875" style="173" customWidth="1"/>
    <col min="15619" max="15619" width="18.28515625" style="173" bestFit="1" customWidth="1"/>
    <col min="15620" max="15621" width="0" style="173" hidden="1" customWidth="1"/>
    <col min="15622" max="15872" width="11.42578125" style="173"/>
    <col min="15873" max="15873" width="5.140625" style="173" customWidth="1"/>
    <col min="15874" max="15874" width="48.85546875" style="173" customWidth="1"/>
    <col min="15875" max="15875" width="18.28515625" style="173" bestFit="1" customWidth="1"/>
    <col min="15876" max="15877" width="0" style="173" hidden="1" customWidth="1"/>
    <col min="15878" max="16128" width="11.42578125" style="173"/>
    <col min="16129" max="16129" width="5.140625" style="173" customWidth="1"/>
    <col min="16130" max="16130" width="48.85546875" style="173" customWidth="1"/>
    <col min="16131" max="16131" width="18.28515625" style="173" bestFit="1" customWidth="1"/>
    <col min="16132" max="16133" width="0" style="173" hidden="1" customWidth="1"/>
    <col min="16134" max="16384" width="11.42578125" style="173"/>
  </cols>
  <sheetData>
    <row r="1" spans="1:5" s="151" customFormat="1" ht="15" x14ac:dyDescent="0.3">
      <c r="A1" s="278" t="s">
        <v>2</v>
      </c>
      <c r="B1" s="278"/>
      <c r="C1" s="278"/>
      <c r="D1" s="278"/>
      <c r="E1" s="278"/>
    </row>
    <row r="2" spans="1:5" s="151" customFormat="1" ht="15" x14ac:dyDescent="0.3">
      <c r="A2" s="278" t="s">
        <v>140</v>
      </c>
      <c r="B2" s="278"/>
      <c r="C2" s="278"/>
      <c r="D2" s="278"/>
      <c r="E2" s="278"/>
    </row>
    <row r="3" spans="1:5" s="151" customFormat="1" ht="15" x14ac:dyDescent="0.3">
      <c r="A3" s="279" t="s">
        <v>199</v>
      </c>
      <c r="B3" s="279"/>
      <c r="C3" s="279"/>
      <c r="D3" s="279"/>
      <c r="E3" s="279"/>
    </row>
    <row r="4" spans="1:5" s="151" customFormat="1" ht="60" x14ac:dyDescent="0.2">
      <c r="A4" s="280"/>
      <c r="B4" s="280"/>
      <c r="C4" s="225" t="s">
        <v>184</v>
      </c>
      <c r="D4" s="176" t="s">
        <v>153</v>
      </c>
      <c r="E4" s="176" t="s">
        <v>185</v>
      </c>
    </row>
    <row r="5" spans="1:5" s="151" customFormat="1" ht="15.75" x14ac:dyDescent="0.25">
      <c r="A5" s="154"/>
      <c r="B5" s="154" t="s">
        <v>141</v>
      </c>
      <c r="C5" s="155">
        <v>62000000</v>
      </c>
      <c r="D5" s="155"/>
      <c r="E5" s="155">
        <f>+C5+D5</f>
        <v>62000000</v>
      </c>
    </row>
    <row r="6" spans="1:5" s="151" customFormat="1" ht="16.5" x14ac:dyDescent="0.3">
      <c r="A6" s="154"/>
      <c r="B6" s="156" t="s">
        <v>142</v>
      </c>
      <c r="C6" s="157">
        <f>SUM(C5)</f>
        <v>62000000</v>
      </c>
      <c r="D6" s="157">
        <f>SUM(D5)</f>
        <v>0</v>
      </c>
      <c r="E6" s="157">
        <f>SUM(E5)</f>
        <v>62000000</v>
      </c>
    </row>
    <row r="7" spans="1:5" s="151" customFormat="1" ht="16.5" x14ac:dyDescent="0.3">
      <c r="A7" s="158"/>
      <c r="B7" s="156"/>
      <c r="C7" s="205"/>
      <c r="D7" s="179"/>
      <c r="E7" s="179"/>
    </row>
    <row r="8" spans="1:5" s="151" customFormat="1" ht="45" x14ac:dyDescent="0.3">
      <c r="A8" s="281"/>
      <c r="B8" s="281"/>
      <c r="C8" s="225" t="str">
        <f>+C4</f>
        <v>PRESUPUESTO 2022</v>
      </c>
      <c r="D8" s="176" t="s">
        <v>154</v>
      </c>
      <c r="E8" s="176" t="str">
        <f>+E4</f>
        <v>PRESUPUESTO AJUSTADO 2,020</v>
      </c>
    </row>
    <row r="9" spans="1:5" s="151" customFormat="1" ht="15.75" x14ac:dyDescent="0.25">
      <c r="A9" s="153" t="s">
        <v>143</v>
      </c>
      <c r="B9" s="154" t="s">
        <v>14</v>
      </c>
      <c r="C9" s="155">
        <v>28977736.02</v>
      </c>
      <c r="D9" s="177"/>
      <c r="E9" s="155">
        <f>+C9+D9</f>
        <v>28977736.02</v>
      </c>
    </row>
    <row r="10" spans="1:5" s="151" customFormat="1" ht="16.5" x14ac:dyDescent="0.3">
      <c r="A10" s="154"/>
      <c r="B10" s="156" t="s">
        <v>144</v>
      </c>
      <c r="C10" s="157">
        <f>SUM(C9)</f>
        <v>28977736.02</v>
      </c>
      <c r="D10" s="178">
        <f>SUM(D9)</f>
        <v>0</v>
      </c>
      <c r="E10" s="165">
        <f>SUM(E9)</f>
        <v>28977736.02</v>
      </c>
    </row>
    <row r="11" spans="1:5" s="151" customFormat="1" ht="16.5" x14ac:dyDescent="0.3">
      <c r="A11" s="158"/>
      <c r="B11" s="156"/>
      <c r="C11" s="157"/>
      <c r="D11" s="179"/>
      <c r="E11" s="179"/>
    </row>
    <row r="12" spans="1:5" s="151" customFormat="1" ht="45" x14ac:dyDescent="0.25">
      <c r="A12" s="163"/>
      <c r="B12" s="163" t="s">
        <v>145</v>
      </c>
      <c r="C12" s="225" t="str">
        <f>+C8</f>
        <v>PRESUPUESTO 2022</v>
      </c>
      <c r="D12" s="176" t="s">
        <v>154</v>
      </c>
      <c r="E12" s="176" t="str">
        <f>+E8</f>
        <v>PRESUPUESTO AJUSTADO 2,020</v>
      </c>
    </row>
    <row r="13" spans="1:5" s="151" customFormat="1" ht="15.75" x14ac:dyDescent="0.25">
      <c r="A13" s="154">
        <v>111</v>
      </c>
      <c r="B13" s="159" t="s">
        <v>16</v>
      </c>
      <c r="C13" s="160">
        <v>850471.93</v>
      </c>
      <c r="D13" s="177"/>
      <c r="E13" s="160">
        <f>+C13+D13</f>
        <v>850471.93</v>
      </c>
    </row>
    <row r="14" spans="1:5" s="151" customFormat="1" ht="15.75" x14ac:dyDescent="0.25">
      <c r="A14" s="154">
        <v>113</v>
      </c>
      <c r="B14" s="159" t="s">
        <v>17</v>
      </c>
      <c r="C14" s="160">
        <v>126775</v>
      </c>
      <c r="D14" s="177"/>
      <c r="E14" s="160">
        <f>+C14+D14</f>
        <v>126775</v>
      </c>
    </row>
    <row r="15" spans="1:5" s="151" customFormat="1" ht="15.75" x14ac:dyDescent="0.25">
      <c r="A15" s="154">
        <v>122</v>
      </c>
      <c r="B15" s="159" t="s">
        <v>18</v>
      </c>
      <c r="C15" s="160">
        <v>60855.58</v>
      </c>
      <c r="D15" s="177"/>
      <c r="E15" s="160">
        <f t="shared" ref="E15:E23" si="0">+C15+D15</f>
        <v>60855.58</v>
      </c>
    </row>
    <row r="16" spans="1:5" s="151" customFormat="1" ht="15.75" x14ac:dyDescent="0.25">
      <c r="A16" s="154">
        <v>163</v>
      </c>
      <c r="B16" s="159" t="s">
        <v>19</v>
      </c>
      <c r="C16" s="160">
        <v>759242</v>
      </c>
      <c r="D16" s="177"/>
      <c r="E16" s="160">
        <f t="shared" si="0"/>
        <v>759242</v>
      </c>
    </row>
    <row r="17" spans="1:5" s="151" customFormat="1" ht="15.75" x14ac:dyDescent="0.25">
      <c r="A17" s="154">
        <v>168</v>
      </c>
      <c r="B17" s="159" t="s">
        <v>146</v>
      </c>
      <c r="C17" s="160">
        <v>1000</v>
      </c>
      <c r="D17" s="177"/>
      <c r="E17" s="160">
        <f t="shared" si="0"/>
        <v>1000</v>
      </c>
    </row>
    <row r="18" spans="1:5" s="151" customFormat="1" ht="15.75" x14ac:dyDescent="0.25">
      <c r="A18" s="154">
        <v>169</v>
      </c>
      <c r="B18" s="161" t="s">
        <v>147</v>
      </c>
      <c r="C18" s="160">
        <v>42320</v>
      </c>
      <c r="D18" s="177"/>
      <c r="E18" s="160">
        <f t="shared" si="0"/>
        <v>42320</v>
      </c>
    </row>
    <row r="19" spans="1:5" s="151" customFormat="1" ht="15.75" x14ac:dyDescent="0.25">
      <c r="A19" s="154">
        <v>171</v>
      </c>
      <c r="B19" s="161" t="s">
        <v>148</v>
      </c>
      <c r="C19" s="160">
        <v>43660</v>
      </c>
      <c r="D19" s="177"/>
      <c r="E19" s="160">
        <f t="shared" si="0"/>
        <v>43660</v>
      </c>
    </row>
    <row r="20" spans="1:5" s="151" customFormat="1" ht="15.75" x14ac:dyDescent="0.25">
      <c r="A20" s="154">
        <v>174</v>
      </c>
      <c r="B20" s="161" t="s">
        <v>20</v>
      </c>
      <c r="C20" s="160">
        <v>88276</v>
      </c>
      <c r="D20" s="177"/>
      <c r="E20" s="160">
        <f t="shared" si="0"/>
        <v>88276</v>
      </c>
    </row>
    <row r="21" spans="1:5" s="151" customFormat="1" ht="15.75" x14ac:dyDescent="0.25">
      <c r="A21" s="154">
        <v>182</v>
      </c>
      <c r="B21" s="159" t="s">
        <v>21</v>
      </c>
      <c r="C21" s="162">
        <v>3815842</v>
      </c>
      <c r="D21" s="177"/>
      <c r="E21" s="160">
        <f t="shared" si="0"/>
        <v>3815842</v>
      </c>
    </row>
    <row r="22" spans="1:5" s="151" customFormat="1" ht="15.75" x14ac:dyDescent="0.25">
      <c r="A22" s="154">
        <v>197</v>
      </c>
      <c r="B22" s="159" t="s">
        <v>22</v>
      </c>
      <c r="C22" s="162">
        <v>508200</v>
      </c>
      <c r="D22" s="177"/>
      <c r="E22" s="160">
        <f t="shared" si="0"/>
        <v>508200</v>
      </c>
    </row>
    <row r="23" spans="1:5" s="151" customFormat="1" ht="15.75" x14ac:dyDescent="0.25">
      <c r="A23" s="154">
        <v>199</v>
      </c>
      <c r="B23" s="159" t="s">
        <v>23</v>
      </c>
      <c r="C23" s="160">
        <v>804720</v>
      </c>
      <c r="D23" s="177"/>
      <c r="E23" s="160">
        <f t="shared" si="0"/>
        <v>804720</v>
      </c>
    </row>
    <row r="24" spans="1:5" s="151" customFormat="1" ht="16.5" x14ac:dyDescent="0.3">
      <c r="A24" s="154"/>
      <c r="B24" s="159" t="s">
        <v>24</v>
      </c>
      <c r="C24" s="157">
        <f>SUM(C13:C23)</f>
        <v>7101362.5099999998</v>
      </c>
      <c r="D24" s="157">
        <f>SUM(D13:D23)</f>
        <v>0</v>
      </c>
      <c r="E24" s="157">
        <f>SUM(E13:E23)</f>
        <v>7101362.5099999998</v>
      </c>
    </row>
    <row r="25" spans="1:5" s="151" customFormat="1" ht="45" x14ac:dyDescent="0.25">
      <c r="A25" s="163"/>
      <c r="B25" s="163" t="s">
        <v>25</v>
      </c>
      <c r="C25" s="225" t="str">
        <f>+C12</f>
        <v>PRESUPUESTO 2022</v>
      </c>
      <c r="D25" s="176" t="s">
        <v>154</v>
      </c>
      <c r="E25" s="176" t="str">
        <f>+E12</f>
        <v>PRESUPUESTO AJUSTADO 2,020</v>
      </c>
    </row>
    <row r="26" spans="1:5" s="151" customFormat="1" ht="15.75" x14ac:dyDescent="0.25">
      <c r="A26" s="154">
        <v>211</v>
      </c>
      <c r="B26" s="159" t="s">
        <v>26</v>
      </c>
      <c r="C26" s="160">
        <v>697986.85</v>
      </c>
      <c r="D26" s="177"/>
      <c r="E26" s="160">
        <f t="shared" ref="E26:E42" si="1">+C26+D26</f>
        <v>697986.85</v>
      </c>
    </row>
    <row r="27" spans="1:5" s="151" customFormat="1" ht="15.75" hidden="1" x14ac:dyDescent="0.25">
      <c r="A27" s="154"/>
      <c r="B27" s="159" t="s">
        <v>149</v>
      </c>
      <c r="C27" s="160"/>
      <c r="D27" s="177"/>
      <c r="E27" s="160">
        <f t="shared" si="1"/>
        <v>0</v>
      </c>
    </row>
    <row r="28" spans="1:5" s="151" customFormat="1" ht="15.75" x14ac:dyDescent="0.25">
      <c r="A28" s="154">
        <v>232</v>
      </c>
      <c r="B28" s="159" t="s">
        <v>27</v>
      </c>
      <c r="C28" s="160">
        <v>150000</v>
      </c>
      <c r="D28" s="177"/>
      <c r="E28" s="160">
        <f t="shared" si="1"/>
        <v>150000</v>
      </c>
    </row>
    <row r="29" spans="1:5" s="151" customFormat="1" ht="15.75" hidden="1" x14ac:dyDescent="0.25">
      <c r="A29" s="154"/>
      <c r="B29" s="159" t="s">
        <v>55</v>
      </c>
      <c r="C29" s="160"/>
      <c r="D29" s="177"/>
      <c r="E29" s="160">
        <f t="shared" si="1"/>
        <v>0</v>
      </c>
    </row>
    <row r="30" spans="1:5" s="151" customFormat="1" ht="15.75" hidden="1" x14ac:dyDescent="0.25">
      <c r="A30" s="154"/>
      <c r="B30" s="159" t="s">
        <v>150</v>
      </c>
      <c r="C30" s="160"/>
      <c r="D30" s="177"/>
      <c r="E30" s="160">
        <f t="shared" si="1"/>
        <v>0</v>
      </c>
    </row>
    <row r="31" spans="1:5" s="151" customFormat="1" ht="15.75" x14ac:dyDescent="0.25">
      <c r="A31" s="154">
        <v>261</v>
      </c>
      <c r="B31" s="159" t="s">
        <v>28</v>
      </c>
      <c r="C31" s="162">
        <v>994656.25</v>
      </c>
      <c r="D31" s="177"/>
      <c r="E31" s="160">
        <f t="shared" si="1"/>
        <v>994656.25</v>
      </c>
    </row>
    <row r="32" spans="1:5" s="151" customFormat="1" ht="15.75" x14ac:dyDescent="0.25">
      <c r="A32" s="154">
        <v>262</v>
      </c>
      <c r="B32" s="159" t="s">
        <v>29</v>
      </c>
      <c r="C32" s="160">
        <v>8000</v>
      </c>
      <c r="D32" s="177"/>
      <c r="E32" s="160">
        <f t="shared" si="1"/>
        <v>8000</v>
      </c>
    </row>
    <row r="33" spans="1:5" s="151" customFormat="1" ht="15.75" x14ac:dyDescent="0.25">
      <c r="A33" s="154">
        <v>266</v>
      </c>
      <c r="B33" s="159" t="s">
        <v>30</v>
      </c>
      <c r="C33" s="162">
        <v>4583271.82</v>
      </c>
      <c r="D33" s="177"/>
      <c r="E33" s="160">
        <f t="shared" si="1"/>
        <v>4583271.82</v>
      </c>
    </row>
    <row r="34" spans="1:5" s="151" customFormat="1" ht="15.75" x14ac:dyDescent="0.25">
      <c r="A34" s="154">
        <v>267</v>
      </c>
      <c r="B34" s="159" t="s">
        <v>31</v>
      </c>
      <c r="C34" s="160">
        <v>9000</v>
      </c>
      <c r="D34" s="177"/>
      <c r="E34" s="160">
        <f t="shared" si="1"/>
        <v>9000</v>
      </c>
    </row>
    <row r="35" spans="1:5" s="151" customFormat="1" ht="15.75" x14ac:dyDescent="0.25">
      <c r="A35" s="154">
        <v>268</v>
      </c>
      <c r="B35" s="159" t="s">
        <v>32</v>
      </c>
      <c r="C35" s="160">
        <v>141735.51999999999</v>
      </c>
      <c r="D35" s="177"/>
      <c r="E35" s="160">
        <f t="shared" si="1"/>
        <v>141735.51999999999</v>
      </c>
    </row>
    <row r="36" spans="1:5" s="151" customFormat="1" ht="31.5" x14ac:dyDescent="0.25">
      <c r="A36" s="154">
        <v>269</v>
      </c>
      <c r="B36" s="164" t="s">
        <v>33</v>
      </c>
      <c r="C36" s="160">
        <v>10000</v>
      </c>
      <c r="D36" s="177"/>
      <c r="E36" s="160">
        <f t="shared" si="1"/>
        <v>10000</v>
      </c>
    </row>
    <row r="37" spans="1:5" s="151" customFormat="1" ht="15.75" x14ac:dyDescent="0.25">
      <c r="A37" s="154">
        <v>289</v>
      </c>
      <c r="B37" s="159" t="s">
        <v>34</v>
      </c>
      <c r="C37" s="160">
        <v>6898.5</v>
      </c>
      <c r="D37" s="177"/>
      <c r="E37" s="160">
        <f t="shared" si="1"/>
        <v>6898.5</v>
      </c>
    </row>
    <row r="38" spans="1:5" s="151" customFormat="1" ht="15.75" x14ac:dyDescent="0.25">
      <c r="A38" s="154">
        <v>292</v>
      </c>
      <c r="B38" s="159" t="s">
        <v>35</v>
      </c>
      <c r="C38" s="160">
        <v>84179.13</v>
      </c>
      <c r="D38" s="177"/>
      <c r="E38" s="160">
        <f t="shared" si="1"/>
        <v>84179.13</v>
      </c>
    </row>
    <row r="39" spans="1:5" s="151" customFormat="1" ht="15.75" x14ac:dyDescent="0.25">
      <c r="A39" s="154">
        <v>295</v>
      </c>
      <c r="B39" s="159" t="s">
        <v>36</v>
      </c>
      <c r="C39" s="162">
        <v>18582480.77</v>
      </c>
      <c r="D39" s="177"/>
      <c r="E39" s="160">
        <f t="shared" si="1"/>
        <v>18582480.77</v>
      </c>
    </row>
    <row r="40" spans="1:5" s="151" customFormat="1" ht="15.75" x14ac:dyDescent="0.25">
      <c r="A40" s="154">
        <v>297</v>
      </c>
      <c r="B40" s="159" t="s">
        <v>37</v>
      </c>
      <c r="C40" s="160">
        <v>19092.79</v>
      </c>
      <c r="D40" s="177"/>
      <c r="E40" s="160">
        <f t="shared" si="1"/>
        <v>19092.79</v>
      </c>
    </row>
    <row r="41" spans="1:5" s="151" customFormat="1" ht="15.75" x14ac:dyDescent="0.25">
      <c r="A41" s="154">
        <v>298</v>
      </c>
      <c r="B41" s="159" t="s">
        <v>38</v>
      </c>
      <c r="C41" s="160">
        <v>405097.84</v>
      </c>
      <c r="D41" s="177"/>
      <c r="E41" s="160">
        <f t="shared" si="1"/>
        <v>405097.84</v>
      </c>
    </row>
    <row r="42" spans="1:5" s="151" customFormat="1" ht="15.75" x14ac:dyDescent="0.25">
      <c r="A42" s="154">
        <v>299</v>
      </c>
      <c r="B42" s="159" t="s">
        <v>39</v>
      </c>
      <c r="C42" s="160">
        <v>228502</v>
      </c>
      <c r="D42" s="177"/>
      <c r="E42" s="160">
        <f t="shared" si="1"/>
        <v>228502</v>
      </c>
    </row>
    <row r="43" spans="1:5" s="151" customFormat="1" ht="16.5" x14ac:dyDescent="0.3">
      <c r="A43" s="154"/>
      <c r="B43" s="156" t="s">
        <v>40</v>
      </c>
      <c r="C43" s="157">
        <f>SUM(C26:C42)</f>
        <v>25920901.469999999</v>
      </c>
      <c r="D43" s="157">
        <f>SUM(D26:D42)</f>
        <v>0</v>
      </c>
      <c r="E43" s="157">
        <f>SUM(E26:E42)</f>
        <v>25920901.469999999</v>
      </c>
    </row>
    <row r="44" spans="1:5" s="151" customFormat="1" ht="16.5" x14ac:dyDescent="0.3">
      <c r="A44" s="154"/>
      <c r="B44" s="156" t="s">
        <v>151</v>
      </c>
      <c r="C44" s="165">
        <f>C10+C24+C43</f>
        <v>62000000</v>
      </c>
      <c r="D44" s="165">
        <f>D10+D24+D43</f>
        <v>0</v>
      </c>
      <c r="E44" s="165">
        <f>E10+E24+E43</f>
        <v>62000000</v>
      </c>
    </row>
    <row r="45" spans="1:5" s="151" customFormat="1" ht="16.5" x14ac:dyDescent="0.3">
      <c r="A45" s="166"/>
      <c r="B45" s="167"/>
      <c r="C45" s="168"/>
    </row>
    <row r="46" spans="1:5" s="151" customFormat="1" x14ac:dyDescent="0.25">
      <c r="A46" s="169"/>
      <c r="C46" s="170"/>
    </row>
    <row r="47" spans="1:5" s="151" customFormat="1" x14ac:dyDescent="0.25">
      <c r="A47" s="169"/>
      <c r="C47" s="170"/>
    </row>
    <row r="48" spans="1:5" s="151" customFormat="1" x14ac:dyDescent="0.25">
      <c r="A48" s="171"/>
      <c r="C48" s="172"/>
    </row>
    <row r="49" spans="1:3" s="151" customFormat="1" x14ac:dyDescent="0.25">
      <c r="A49" s="171"/>
      <c r="C49" s="172"/>
    </row>
    <row r="50" spans="1:3" s="151" customFormat="1" ht="13.5" customHeight="1" x14ac:dyDescent="0.2">
      <c r="A50" s="277" t="s">
        <v>152</v>
      </c>
      <c r="B50" s="277"/>
      <c r="C50" s="277"/>
    </row>
    <row r="51" spans="1:3" s="151" customFormat="1" ht="18.75" customHeight="1" x14ac:dyDescent="0.2">
      <c r="A51" s="277" t="s">
        <v>86</v>
      </c>
      <c r="B51" s="277"/>
      <c r="C51" s="277"/>
    </row>
    <row r="52" spans="1:3" s="151" customFormat="1" ht="18.75" customHeight="1" x14ac:dyDescent="0.2">
      <c r="A52" s="277" t="s">
        <v>87</v>
      </c>
      <c r="B52" s="277"/>
      <c r="C52" s="277"/>
    </row>
    <row r="53" spans="1:3" s="151" customFormat="1" x14ac:dyDescent="0.25">
      <c r="A53" s="171"/>
      <c r="C53" s="170"/>
    </row>
    <row r="54" spans="1:3" s="151" customFormat="1" x14ac:dyDescent="0.25">
      <c r="A54" s="171"/>
      <c r="C54" s="170"/>
    </row>
    <row r="55" spans="1:3" s="151" customFormat="1" x14ac:dyDescent="0.25">
      <c r="A55" s="171"/>
      <c r="C55" s="170"/>
    </row>
    <row r="56" spans="1:3" s="151" customFormat="1" x14ac:dyDescent="0.25">
      <c r="A56" s="171"/>
      <c r="C56" s="170"/>
    </row>
    <row r="57" spans="1:3" s="151" customFormat="1" x14ac:dyDescent="0.25">
      <c r="A57" s="171"/>
      <c r="C57" s="170"/>
    </row>
    <row r="58" spans="1:3" s="151" customFormat="1" x14ac:dyDescent="0.25">
      <c r="A58" s="171"/>
      <c r="C58" s="170"/>
    </row>
    <row r="59" spans="1:3" s="151" customFormat="1" x14ac:dyDescent="0.25">
      <c r="A59" s="171"/>
      <c r="C59" s="170"/>
    </row>
    <row r="60" spans="1:3" s="151" customFormat="1" x14ac:dyDescent="0.25">
      <c r="A60" s="171"/>
      <c r="C60" s="170"/>
    </row>
    <row r="61" spans="1:3" s="151" customFormat="1" x14ac:dyDescent="0.25">
      <c r="A61" s="171"/>
      <c r="C61" s="170"/>
    </row>
    <row r="62" spans="1:3" s="151" customFormat="1" x14ac:dyDescent="0.25">
      <c r="A62" s="171"/>
      <c r="C62" s="170"/>
    </row>
    <row r="63" spans="1:3" s="151" customFormat="1" x14ac:dyDescent="0.25">
      <c r="A63" s="171"/>
      <c r="C63" s="170"/>
    </row>
    <row r="64" spans="1:3" s="151" customFormat="1" x14ac:dyDescent="0.25">
      <c r="A64" s="171"/>
      <c r="C64" s="170"/>
    </row>
    <row r="65" spans="1:3" s="151" customFormat="1" x14ac:dyDescent="0.25">
      <c r="A65" s="171"/>
      <c r="C65" s="170"/>
    </row>
    <row r="66" spans="1:3" s="151" customFormat="1" x14ac:dyDescent="0.25">
      <c r="A66" s="171"/>
      <c r="C66" s="170"/>
    </row>
    <row r="67" spans="1:3" s="151" customFormat="1" x14ac:dyDescent="0.25">
      <c r="A67" s="171"/>
      <c r="C67" s="170"/>
    </row>
    <row r="68" spans="1:3" s="151" customFormat="1" x14ac:dyDescent="0.25">
      <c r="A68" s="171"/>
      <c r="C68" s="170"/>
    </row>
    <row r="69" spans="1:3" s="151" customFormat="1" x14ac:dyDescent="0.25">
      <c r="A69" s="171"/>
      <c r="C69" s="170"/>
    </row>
    <row r="70" spans="1:3" s="151" customFormat="1" x14ac:dyDescent="0.25">
      <c r="A70" s="171"/>
      <c r="C70" s="170"/>
    </row>
    <row r="71" spans="1:3" s="151" customFormat="1" x14ac:dyDescent="0.25">
      <c r="A71" s="171"/>
      <c r="C71" s="170"/>
    </row>
    <row r="72" spans="1:3" s="151" customFormat="1" x14ac:dyDescent="0.25">
      <c r="A72" s="171"/>
      <c r="C72" s="170"/>
    </row>
    <row r="73" spans="1:3" s="151" customFormat="1" x14ac:dyDescent="0.25">
      <c r="A73" s="171"/>
      <c r="C73" s="170"/>
    </row>
    <row r="74" spans="1:3" s="151" customFormat="1" x14ac:dyDescent="0.25">
      <c r="A74" s="171"/>
      <c r="C74" s="170"/>
    </row>
    <row r="75" spans="1:3" s="151" customFormat="1" x14ac:dyDescent="0.25">
      <c r="A75" s="171"/>
      <c r="C75" s="170"/>
    </row>
    <row r="76" spans="1:3" s="151" customFormat="1" x14ac:dyDescent="0.25">
      <c r="A76" s="171"/>
      <c r="C76" s="170"/>
    </row>
    <row r="77" spans="1:3" s="151" customFormat="1" x14ac:dyDescent="0.25">
      <c r="A77" s="171"/>
      <c r="C77" s="170"/>
    </row>
    <row r="78" spans="1:3" x14ac:dyDescent="0.25">
      <c r="A78" s="171"/>
      <c r="B78" s="151"/>
      <c r="C78" s="170"/>
    </row>
    <row r="79" spans="1:3" x14ac:dyDescent="0.25">
      <c r="A79" s="171"/>
      <c r="B79" s="151"/>
      <c r="C79" s="170"/>
    </row>
    <row r="80" spans="1:3" x14ac:dyDescent="0.25">
      <c r="A80" s="171"/>
      <c r="B80" s="151"/>
      <c r="C80" s="170"/>
    </row>
    <row r="81" spans="1:3" x14ac:dyDescent="0.25">
      <c r="A81" s="171"/>
      <c r="B81" s="151"/>
      <c r="C81" s="170"/>
    </row>
    <row r="82" spans="1:3" x14ac:dyDescent="0.25">
      <c r="A82" s="171"/>
      <c r="B82" s="151"/>
      <c r="C82" s="170"/>
    </row>
    <row r="83" spans="1:3" x14ac:dyDescent="0.25">
      <c r="A83" s="171"/>
      <c r="B83" s="151"/>
      <c r="C83" s="170"/>
    </row>
    <row r="84" spans="1:3" x14ac:dyDescent="0.25">
      <c r="A84" s="171"/>
      <c r="B84" s="151"/>
      <c r="C84" s="170"/>
    </row>
    <row r="85" spans="1:3" x14ac:dyDescent="0.25">
      <c r="A85" s="171"/>
      <c r="B85" s="151"/>
      <c r="C85" s="170"/>
    </row>
    <row r="86" spans="1:3" x14ac:dyDescent="0.25">
      <c r="A86" s="171"/>
      <c r="B86" s="151"/>
      <c r="C86" s="170"/>
    </row>
    <row r="87" spans="1:3" x14ac:dyDescent="0.25">
      <c r="A87" s="171"/>
      <c r="B87" s="151"/>
      <c r="C87" s="170"/>
    </row>
    <row r="88" spans="1:3" x14ac:dyDescent="0.25">
      <c r="A88" s="171"/>
      <c r="B88" s="151"/>
      <c r="C88" s="170"/>
    </row>
    <row r="89" spans="1:3" x14ac:dyDescent="0.25">
      <c r="A89" s="171"/>
      <c r="B89" s="151"/>
      <c r="C89" s="170"/>
    </row>
    <row r="90" spans="1:3" x14ac:dyDescent="0.25">
      <c r="A90" s="171"/>
      <c r="B90" s="151"/>
      <c r="C90" s="170"/>
    </row>
    <row r="91" spans="1:3" x14ac:dyDescent="0.25">
      <c r="A91" s="171"/>
      <c r="B91" s="151"/>
      <c r="C91" s="170"/>
    </row>
  </sheetData>
  <mergeCells count="8">
    <mergeCell ref="A51:C51"/>
    <mergeCell ref="A52:C52"/>
    <mergeCell ref="A1:E1"/>
    <mergeCell ref="A2:E2"/>
    <mergeCell ref="A3:E3"/>
    <mergeCell ref="A4:B4"/>
    <mergeCell ref="A8:B8"/>
    <mergeCell ref="A50:C50"/>
  </mergeCells>
  <pageMargins left="1.5354330708661419" right="0.11811023622047245" top="0.15748031496062992" bottom="0.19685039370078741" header="0.11811023622047245" footer="0.11811023622047245"/>
  <pageSetup scale="87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A23" sqref="A2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282" t="s">
        <v>186</v>
      </c>
      <c r="B1" s="282"/>
      <c r="C1" s="282"/>
      <c r="D1" s="282"/>
      <c r="E1" s="282"/>
    </row>
    <row r="2" spans="1:5" x14ac:dyDescent="0.25">
      <c r="A2" s="282"/>
      <c r="B2" s="282"/>
      <c r="C2" s="282"/>
      <c r="D2" s="282"/>
      <c r="E2" s="282"/>
    </row>
    <row r="3" spans="1:5" x14ac:dyDescent="0.25">
      <c r="A3" s="180" t="s">
        <v>155</v>
      </c>
      <c r="B3" s="180" t="s">
        <v>156</v>
      </c>
      <c r="C3" s="180" t="s">
        <v>157</v>
      </c>
      <c r="D3" s="180" t="s">
        <v>158</v>
      </c>
      <c r="E3" s="180" t="s">
        <v>159</v>
      </c>
    </row>
    <row r="4" spans="1:5" x14ac:dyDescent="0.25">
      <c r="A4" s="181" t="s">
        <v>7</v>
      </c>
      <c r="B4" s="182">
        <v>0</v>
      </c>
      <c r="C4" s="183"/>
      <c r="D4" s="183"/>
      <c r="E4" s="181"/>
    </row>
    <row r="5" spans="1:5" ht="15.75" thickBot="1" x14ac:dyDescent="0.3">
      <c r="A5" s="184" t="s">
        <v>160</v>
      </c>
      <c r="B5" s="185">
        <f>SUM(B4:B4)</f>
        <v>0</v>
      </c>
      <c r="C5" s="186"/>
      <c r="D5" s="186"/>
      <c r="E5" s="186"/>
    </row>
    <row r="6" spans="1:5" ht="15.75" thickTop="1" x14ac:dyDescent="0.25">
      <c r="B6" s="187"/>
      <c r="C6" s="187"/>
      <c r="D6" s="187"/>
      <c r="E6" s="187"/>
    </row>
    <row r="7" spans="1:5" x14ac:dyDescent="0.25">
      <c r="B7" s="187"/>
      <c r="C7" s="187"/>
      <c r="D7" s="187"/>
      <c r="E7" s="187"/>
    </row>
    <row r="8" spans="1:5" x14ac:dyDescent="0.25">
      <c r="B8" s="187"/>
      <c r="C8" s="187"/>
      <c r="D8" s="187"/>
      <c r="E8" s="187"/>
    </row>
    <row r="9" spans="1:5" x14ac:dyDescent="0.25">
      <c r="B9" s="187"/>
      <c r="C9" s="187"/>
      <c r="D9" s="187"/>
      <c r="E9" s="187"/>
    </row>
    <row r="10" spans="1:5" x14ac:dyDescent="0.25">
      <c r="B10" s="187"/>
      <c r="C10" s="187"/>
      <c r="D10" s="187"/>
      <c r="E10" s="187"/>
    </row>
    <row r="11" spans="1:5" x14ac:dyDescent="0.25">
      <c r="A11" s="258" t="s">
        <v>90</v>
      </c>
      <c r="B11" s="258"/>
      <c r="C11" s="258"/>
      <c r="D11" s="258"/>
      <c r="E11" s="258"/>
    </row>
    <row r="12" spans="1:5" x14ac:dyDescent="0.25">
      <c r="A12" s="258" t="s">
        <v>161</v>
      </c>
      <c r="B12" s="258"/>
      <c r="C12" s="258"/>
      <c r="D12" s="258"/>
      <c r="E12" s="258"/>
    </row>
    <row r="13" spans="1:5" x14ac:dyDescent="0.25">
      <c r="A13" s="258" t="s">
        <v>87</v>
      </c>
      <c r="B13" s="258"/>
      <c r="C13" s="258"/>
      <c r="D13" s="258"/>
      <c r="E13" s="258"/>
    </row>
    <row r="14" spans="1:5" x14ac:dyDescent="0.25">
      <c r="A14" s="258" t="s">
        <v>162</v>
      </c>
      <c r="B14" s="258"/>
      <c r="C14" s="258"/>
      <c r="D14" s="258"/>
      <c r="E14" s="258"/>
    </row>
    <row r="15" spans="1:5" x14ac:dyDescent="0.25">
      <c r="B15" s="187"/>
      <c r="C15" s="187"/>
      <c r="D15" s="187"/>
      <c r="E15" s="187"/>
    </row>
    <row r="16" spans="1:5" x14ac:dyDescent="0.25">
      <c r="B16" s="187"/>
      <c r="C16" s="187"/>
      <c r="D16" s="187"/>
      <c r="E16" s="187"/>
    </row>
    <row r="17" spans="2:5" x14ac:dyDescent="0.25">
      <c r="B17" s="187"/>
      <c r="C17" s="187"/>
      <c r="D17" s="187"/>
      <c r="E17" s="187"/>
    </row>
    <row r="18" spans="2:5" x14ac:dyDescent="0.25">
      <c r="B18" s="187"/>
      <c r="C18" s="187"/>
      <c r="D18" s="187"/>
      <c r="E18" s="187"/>
    </row>
    <row r="19" spans="2:5" x14ac:dyDescent="0.25">
      <c r="B19" s="187"/>
      <c r="C19" s="187"/>
      <c r="D19" s="187"/>
      <c r="E19" s="187"/>
    </row>
    <row r="20" spans="2:5" x14ac:dyDescent="0.25">
      <c r="B20" s="187"/>
      <c r="C20" s="187"/>
      <c r="D20" s="187"/>
      <c r="E20" s="187"/>
    </row>
    <row r="21" spans="2:5" x14ac:dyDescent="0.25">
      <c r="B21" s="187"/>
      <c r="C21" s="187"/>
      <c r="D21" s="187"/>
      <c r="E21" s="187"/>
    </row>
  </sheetData>
  <mergeCells count="6">
    <mergeCell ref="A14:E14"/>
    <mergeCell ref="A1:E1"/>
    <mergeCell ref="A2:E2"/>
    <mergeCell ref="A11:E11"/>
    <mergeCell ref="A12:E12"/>
    <mergeCell ref="A13:E13"/>
  </mergeCells>
  <pageMargins left="0.11811023622047245" right="0.11811023622047245" top="0.11811023622047245" bottom="0.74803149606299213" header="0.11811023622047245" footer="0.31496062992125984"/>
  <pageSetup scale="135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M18" sqref="M1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282" t="s">
        <v>186</v>
      </c>
      <c r="B1" s="282"/>
      <c r="C1" s="282"/>
      <c r="D1" s="282"/>
      <c r="E1" s="282"/>
    </row>
    <row r="2" spans="1:5" x14ac:dyDescent="0.25">
      <c r="A2" s="282"/>
      <c r="B2" s="282"/>
      <c r="C2" s="282"/>
      <c r="D2" s="282"/>
      <c r="E2" s="282"/>
    </row>
    <row r="3" spans="1:5" x14ac:dyDescent="0.25">
      <c r="A3" s="180" t="s">
        <v>155</v>
      </c>
      <c r="B3" s="180" t="s">
        <v>156</v>
      </c>
      <c r="C3" s="180" t="s">
        <v>157</v>
      </c>
      <c r="D3" s="180" t="s">
        <v>158</v>
      </c>
      <c r="E3" s="180" t="s">
        <v>159</v>
      </c>
    </row>
    <row r="4" spans="1:5" x14ac:dyDescent="0.25">
      <c r="A4" s="181" t="s">
        <v>7</v>
      </c>
      <c r="B4" s="182">
        <v>0</v>
      </c>
      <c r="C4" s="183"/>
      <c r="D4" s="183"/>
      <c r="E4" s="181"/>
    </row>
    <row r="5" spans="1:5" x14ac:dyDescent="0.25">
      <c r="A5" s="181" t="s">
        <v>8</v>
      </c>
      <c r="B5" s="188">
        <v>0</v>
      </c>
      <c r="C5" s="183"/>
      <c r="D5" s="183"/>
      <c r="E5" s="181"/>
    </row>
    <row r="6" spans="1:5" ht="15.75" thickBot="1" x14ac:dyDescent="0.3">
      <c r="A6" s="184" t="s">
        <v>160</v>
      </c>
      <c r="B6" s="185">
        <f>SUM(B4:B5)</f>
        <v>0</v>
      </c>
      <c r="C6" s="186"/>
      <c r="D6" s="186"/>
      <c r="E6" s="186"/>
    </row>
    <row r="7" spans="1:5" ht="15.75" thickTop="1" x14ac:dyDescent="0.25">
      <c r="B7" s="187"/>
      <c r="C7" s="187"/>
      <c r="D7" s="187"/>
      <c r="E7" s="187"/>
    </row>
    <row r="8" spans="1:5" x14ac:dyDescent="0.25">
      <c r="B8" s="187"/>
      <c r="C8" s="187"/>
      <c r="D8" s="187"/>
      <c r="E8" s="187"/>
    </row>
    <row r="9" spans="1:5" x14ac:dyDescent="0.25">
      <c r="B9" s="187"/>
      <c r="C9" s="187"/>
      <c r="D9" s="187"/>
      <c r="E9" s="187"/>
    </row>
    <row r="10" spans="1:5" x14ac:dyDescent="0.25">
      <c r="B10" s="187"/>
      <c r="C10" s="187"/>
      <c r="D10" s="187"/>
      <c r="E10" s="187"/>
    </row>
    <row r="11" spans="1:5" x14ac:dyDescent="0.25">
      <c r="B11" s="187"/>
      <c r="C11" s="187"/>
      <c r="D11" s="187"/>
      <c r="E11" s="187"/>
    </row>
    <row r="12" spans="1:5" x14ac:dyDescent="0.25">
      <c r="A12" s="258" t="s">
        <v>90</v>
      </c>
      <c r="B12" s="258"/>
      <c r="C12" s="258"/>
      <c r="D12" s="258"/>
      <c r="E12" s="258"/>
    </row>
    <row r="13" spans="1:5" x14ac:dyDescent="0.25">
      <c r="A13" s="258" t="s">
        <v>161</v>
      </c>
      <c r="B13" s="258"/>
      <c r="C13" s="258"/>
      <c r="D13" s="258"/>
      <c r="E13" s="258"/>
    </row>
    <row r="14" spans="1:5" x14ac:dyDescent="0.25">
      <c r="A14" s="258" t="s">
        <v>87</v>
      </c>
      <c r="B14" s="258"/>
      <c r="C14" s="258"/>
      <c r="D14" s="258"/>
      <c r="E14" s="258"/>
    </row>
    <row r="15" spans="1:5" x14ac:dyDescent="0.25">
      <c r="A15" s="258" t="s">
        <v>162</v>
      </c>
      <c r="B15" s="258"/>
      <c r="C15" s="258"/>
      <c r="D15" s="258"/>
      <c r="E15" s="258"/>
    </row>
    <row r="16" spans="1:5" x14ac:dyDescent="0.25">
      <c r="B16" s="187"/>
      <c r="C16" s="187"/>
      <c r="D16" s="187"/>
      <c r="E16" s="187"/>
    </row>
    <row r="17" spans="2:5" x14ac:dyDescent="0.25">
      <c r="B17" s="187"/>
      <c r="C17" s="187"/>
      <c r="D17" s="187"/>
      <c r="E17" s="187"/>
    </row>
    <row r="18" spans="2:5" x14ac:dyDescent="0.25">
      <c r="B18" s="187"/>
      <c r="C18" s="187"/>
      <c r="D18" s="187"/>
      <c r="E18" s="187"/>
    </row>
    <row r="19" spans="2:5" x14ac:dyDescent="0.25">
      <c r="B19" s="187"/>
      <c r="C19" s="187"/>
      <c r="D19" s="187"/>
      <c r="E19" s="187"/>
    </row>
    <row r="20" spans="2:5" x14ac:dyDescent="0.25">
      <c r="B20" s="187"/>
      <c r="C20" s="187"/>
      <c r="D20" s="187"/>
      <c r="E20" s="187"/>
    </row>
    <row r="21" spans="2:5" x14ac:dyDescent="0.25">
      <c r="B21" s="187"/>
      <c r="C21" s="187"/>
      <c r="D21" s="187"/>
      <c r="E21" s="187"/>
    </row>
    <row r="22" spans="2:5" x14ac:dyDescent="0.25">
      <c r="B22" s="187"/>
      <c r="C22" s="187"/>
      <c r="D22" s="187"/>
      <c r="E22" s="187"/>
    </row>
  </sheetData>
  <mergeCells count="6">
    <mergeCell ref="A15:E15"/>
    <mergeCell ref="A1:E1"/>
    <mergeCell ref="A2:E2"/>
    <mergeCell ref="A12:E12"/>
    <mergeCell ref="A13:E13"/>
    <mergeCell ref="A14:E14"/>
  </mergeCells>
  <pageMargins left="0.11811023622047245" right="0.11811023622047245" top="0.11811023622047245" bottom="0.74803149606299213" header="0.11811023622047245" footer="0.31496062992125984"/>
  <pageSetup scale="135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A7" sqref="A7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282" t="s">
        <v>186</v>
      </c>
      <c r="B1" s="282"/>
      <c r="C1" s="282"/>
      <c r="D1" s="282"/>
      <c r="E1" s="282"/>
    </row>
    <row r="2" spans="1:5" x14ac:dyDescent="0.25">
      <c r="A2" s="282"/>
      <c r="B2" s="282"/>
      <c r="C2" s="282"/>
      <c r="D2" s="282"/>
      <c r="E2" s="282"/>
    </row>
    <row r="3" spans="1:5" x14ac:dyDescent="0.25">
      <c r="A3" s="180" t="s">
        <v>155</v>
      </c>
      <c r="B3" s="180" t="s">
        <v>156</v>
      </c>
      <c r="C3" s="180" t="s">
        <v>157</v>
      </c>
      <c r="D3" s="180" t="s">
        <v>158</v>
      </c>
      <c r="E3" s="180" t="s">
        <v>159</v>
      </c>
    </row>
    <row r="4" spans="1:5" x14ac:dyDescent="0.25">
      <c r="A4" s="181" t="s">
        <v>7</v>
      </c>
      <c r="B4" s="182">
        <v>0</v>
      </c>
      <c r="C4" s="183"/>
      <c r="D4" s="183"/>
      <c r="E4" s="181"/>
    </row>
    <row r="5" spans="1:5" x14ac:dyDescent="0.25">
      <c r="A5" s="181" t="s">
        <v>8</v>
      </c>
      <c r="B5" s="188">
        <v>0</v>
      </c>
      <c r="C5" s="183"/>
      <c r="D5" s="183"/>
      <c r="E5" s="181"/>
    </row>
    <row r="6" spans="1:5" x14ac:dyDescent="0.25">
      <c r="A6" s="181" t="s">
        <v>9</v>
      </c>
      <c r="B6" s="188">
        <v>0</v>
      </c>
      <c r="C6" s="183"/>
      <c r="D6" s="183"/>
      <c r="E6" s="181"/>
    </row>
    <row r="7" spans="1:5" ht="15.75" thickBot="1" x14ac:dyDescent="0.3">
      <c r="A7" s="184" t="s">
        <v>160</v>
      </c>
      <c r="B7" s="185">
        <f>SUM(B4:B6)</f>
        <v>0</v>
      </c>
      <c r="C7" s="186"/>
      <c r="D7" s="186"/>
      <c r="E7" s="186"/>
    </row>
    <row r="8" spans="1:5" ht="15.75" thickTop="1" x14ac:dyDescent="0.25">
      <c r="B8" s="187"/>
      <c r="C8" s="187"/>
      <c r="D8" s="187"/>
      <c r="E8" s="187"/>
    </row>
    <row r="9" spans="1:5" x14ac:dyDescent="0.25">
      <c r="B9" s="187"/>
      <c r="C9" s="187"/>
      <c r="D9" s="187"/>
      <c r="E9" s="187"/>
    </row>
    <row r="10" spans="1:5" x14ac:dyDescent="0.25">
      <c r="B10" s="187"/>
      <c r="C10" s="187"/>
      <c r="D10" s="187"/>
      <c r="E10" s="187"/>
    </row>
    <row r="11" spans="1:5" x14ac:dyDescent="0.25">
      <c r="B11" s="187"/>
      <c r="C11" s="187"/>
      <c r="D11" s="187"/>
      <c r="E11" s="187"/>
    </row>
    <row r="12" spans="1:5" x14ac:dyDescent="0.25">
      <c r="B12" s="187"/>
      <c r="C12" s="187"/>
      <c r="D12" s="187"/>
      <c r="E12" s="187"/>
    </row>
    <row r="13" spans="1:5" x14ac:dyDescent="0.25">
      <c r="A13" s="258" t="s">
        <v>90</v>
      </c>
      <c r="B13" s="258"/>
      <c r="C13" s="258"/>
      <c r="D13" s="258"/>
      <c r="E13" s="258"/>
    </row>
    <row r="14" spans="1:5" x14ac:dyDescent="0.25">
      <c r="A14" s="258" t="s">
        <v>161</v>
      </c>
      <c r="B14" s="258"/>
      <c r="C14" s="258"/>
      <c r="D14" s="258"/>
      <c r="E14" s="258"/>
    </row>
    <row r="15" spans="1:5" x14ac:dyDescent="0.25">
      <c r="A15" s="258" t="s">
        <v>87</v>
      </c>
      <c r="B15" s="258"/>
      <c r="C15" s="258"/>
      <c r="D15" s="258"/>
      <c r="E15" s="258"/>
    </row>
    <row r="16" spans="1:5" x14ac:dyDescent="0.25">
      <c r="A16" s="258" t="s">
        <v>162</v>
      </c>
      <c r="B16" s="258"/>
      <c r="C16" s="258"/>
      <c r="D16" s="258"/>
      <c r="E16" s="258"/>
    </row>
    <row r="17" spans="2:5" x14ac:dyDescent="0.25">
      <c r="B17" s="187"/>
      <c r="C17" s="187"/>
      <c r="D17" s="187"/>
      <c r="E17" s="187"/>
    </row>
    <row r="18" spans="2:5" x14ac:dyDescent="0.25">
      <c r="B18" s="187"/>
      <c r="C18" s="187"/>
      <c r="D18" s="187"/>
      <c r="E18" s="187"/>
    </row>
    <row r="19" spans="2:5" x14ac:dyDescent="0.25">
      <c r="B19" s="187"/>
      <c r="C19" s="187"/>
      <c r="D19" s="187"/>
      <c r="E19" s="187"/>
    </row>
    <row r="20" spans="2:5" x14ac:dyDescent="0.25">
      <c r="B20" s="187"/>
      <c r="C20" s="187"/>
      <c r="D20" s="187"/>
      <c r="E20" s="187"/>
    </row>
    <row r="21" spans="2:5" x14ac:dyDescent="0.25">
      <c r="B21" s="187"/>
      <c r="C21" s="187"/>
      <c r="D21" s="187"/>
      <c r="E21" s="187"/>
    </row>
    <row r="22" spans="2:5" x14ac:dyDescent="0.25">
      <c r="B22" s="187"/>
      <c r="C22" s="187"/>
      <c r="D22" s="187"/>
      <c r="E22" s="187"/>
    </row>
    <row r="23" spans="2:5" x14ac:dyDescent="0.25">
      <c r="B23" s="187"/>
      <c r="C23" s="187"/>
      <c r="D23" s="187"/>
      <c r="E23" s="187"/>
    </row>
  </sheetData>
  <mergeCells count="6">
    <mergeCell ref="A16:E16"/>
    <mergeCell ref="A1:E1"/>
    <mergeCell ref="A2:E2"/>
    <mergeCell ref="A13:E13"/>
    <mergeCell ref="A14:E14"/>
    <mergeCell ref="A15:E15"/>
  </mergeCells>
  <pageMargins left="0.11811023622047245" right="0.11811023622047245" top="0.11811023622047245" bottom="0.74803149606299213" header="0.11811023622047245" footer="0.31496062992125984"/>
  <pageSetup scale="135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B11" sqref="B11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282" t="s">
        <v>186</v>
      </c>
      <c r="B1" s="282"/>
      <c r="C1" s="282"/>
      <c r="D1" s="282"/>
      <c r="E1" s="282"/>
    </row>
    <row r="2" spans="1:5" x14ac:dyDescent="0.25">
      <c r="A2" s="282"/>
      <c r="B2" s="282"/>
      <c r="C2" s="282"/>
      <c r="D2" s="282"/>
      <c r="E2" s="282"/>
    </row>
    <row r="3" spans="1:5" x14ac:dyDescent="0.25">
      <c r="A3" s="180" t="s">
        <v>155</v>
      </c>
      <c r="B3" s="180" t="s">
        <v>156</v>
      </c>
      <c r="C3" s="180" t="s">
        <v>157</v>
      </c>
      <c r="D3" s="180" t="s">
        <v>158</v>
      </c>
      <c r="E3" s="180" t="s">
        <v>159</v>
      </c>
    </row>
    <row r="4" spans="1:5" x14ac:dyDescent="0.25">
      <c r="A4" s="181" t="s">
        <v>7</v>
      </c>
      <c r="B4" s="182">
        <v>0</v>
      </c>
      <c r="C4" s="226"/>
      <c r="D4" s="226"/>
      <c r="E4" s="228"/>
    </row>
    <row r="5" spans="1:5" x14ac:dyDescent="0.25">
      <c r="A5" s="181" t="s">
        <v>8</v>
      </c>
      <c r="B5" s="188">
        <v>0</v>
      </c>
      <c r="C5" s="226"/>
      <c r="D5" s="226"/>
      <c r="E5" s="228"/>
    </row>
    <row r="6" spans="1:5" x14ac:dyDescent="0.25">
      <c r="A6" s="181" t="s">
        <v>9</v>
      </c>
      <c r="B6" s="188">
        <v>0</v>
      </c>
      <c r="C6" s="226"/>
      <c r="D6" s="226"/>
      <c r="E6" s="228"/>
    </row>
    <row r="7" spans="1:5" x14ac:dyDescent="0.25">
      <c r="A7" s="181" t="s">
        <v>10</v>
      </c>
      <c r="B7" s="188">
        <v>12400000</v>
      </c>
      <c r="C7" s="226">
        <v>44670</v>
      </c>
      <c r="D7" s="227">
        <v>261067</v>
      </c>
      <c r="E7" s="228">
        <v>2610612131</v>
      </c>
    </row>
    <row r="8" spans="1:5" ht="15.75" thickBot="1" x14ac:dyDescent="0.3">
      <c r="A8" s="184" t="s">
        <v>160</v>
      </c>
      <c r="B8" s="185">
        <f>SUM(B4:B7)</f>
        <v>12400000</v>
      </c>
      <c r="C8" s="186"/>
      <c r="D8" s="186"/>
      <c r="E8" s="186"/>
    </row>
    <row r="9" spans="1:5" ht="15.75" thickTop="1" x14ac:dyDescent="0.25">
      <c r="B9" s="187"/>
      <c r="C9" s="187"/>
      <c r="D9" s="187"/>
      <c r="E9" s="187"/>
    </row>
    <row r="10" spans="1:5" x14ac:dyDescent="0.25">
      <c r="B10" s="187"/>
      <c r="C10" s="187"/>
      <c r="D10" s="187"/>
      <c r="E10" s="187"/>
    </row>
    <row r="11" spans="1:5" x14ac:dyDescent="0.25">
      <c r="B11" s="187"/>
      <c r="C11" s="187"/>
      <c r="D11" s="187"/>
      <c r="E11" s="187"/>
    </row>
    <row r="12" spans="1:5" x14ac:dyDescent="0.25">
      <c r="B12" s="187"/>
      <c r="C12" s="187"/>
      <c r="D12" s="187"/>
      <c r="E12" s="187"/>
    </row>
    <row r="13" spans="1:5" x14ac:dyDescent="0.25">
      <c r="B13" s="187"/>
      <c r="C13" s="187"/>
      <c r="D13" s="187"/>
      <c r="E13" s="187"/>
    </row>
    <row r="14" spans="1:5" x14ac:dyDescent="0.25">
      <c r="A14" s="258" t="s">
        <v>90</v>
      </c>
      <c r="B14" s="258"/>
      <c r="C14" s="258"/>
      <c r="D14" s="258"/>
      <c r="E14" s="258"/>
    </row>
    <row r="15" spans="1:5" x14ac:dyDescent="0.25">
      <c r="A15" s="258" t="s">
        <v>161</v>
      </c>
      <c r="B15" s="258"/>
      <c r="C15" s="258"/>
      <c r="D15" s="258"/>
      <c r="E15" s="258"/>
    </row>
    <row r="16" spans="1:5" x14ac:dyDescent="0.25">
      <c r="A16" s="258" t="s">
        <v>87</v>
      </c>
      <c r="B16" s="258"/>
      <c r="C16" s="258"/>
      <c r="D16" s="258"/>
      <c r="E16" s="258"/>
    </row>
    <row r="17" spans="1:5" x14ac:dyDescent="0.25">
      <c r="A17" s="258" t="s">
        <v>162</v>
      </c>
      <c r="B17" s="258"/>
      <c r="C17" s="258"/>
      <c r="D17" s="258"/>
      <c r="E17" s="258"/>
    </row>
    <row r="18" spans="1:5" x14ac:dyDescent="0.25">
      <c r="B18" s="187"/>
      <c r="C18" s="187"/>
      <c r="D18" s="187"/>
      <c r="E18" s="187"/>
    </row>
    <row r="19" spans="1:5" x14ac:dyDescent="0.25">
      <c r="B19" s="187"/>
      <c r="C19" s="187"/>
      <c r="D19" s="187"/>
      <c r="E19" s="187"/>
    </row>
    <row r="20" spans="1:5" x14ac:dyDescent="0.25">
      <c r="B20" s="187"/>
      <c r="C20" s="187"/>
      <c r="D20" s="187"/>
      <c r="E20" s="187"/>
    </row>
    <row r="21" spans="1:5" x14ac:dyDescent="0.25">
      <c r="B21" s="187"/>
      <c r="C21" s="187"/>
      <c r="D21" s="187"/>
      <c r="E21" s="187"/>
    </row>
    <row r="22" spans="1:5" x14ac:dyDescent="0.25">
      <c r="B22" s="187"/>
      <c r="C22" s="187"/>
      <c r="D22" s="187"/>
      <c r="E22" s="187"/>
    </row>
    <row r="23" spans="1:5" x14ac:dyDescent="0.25">
      <c r="B23" s="187"/>
      <c r="C23" s="187"/>
      <c r="D23" s="187"/>
      <c r="E23" s="187"/>
    </row>
    <row r="24" spans="1:5" x14ac:dyDescent="0.25">
      <c r="B24" s="187"/>
      <c r="C24" s="187"/>
      <c r="D24" s="187"/>
      <c r="E24" s="187"/>
    </row>
  </sheetData>
  <mergeCells count="6">
    <mergeCell ref="A17:E17"/>
    <mergeCell ref="A1:E1"/>
    <mergeCell ref="A2:E2"/>
    <mergeCell ref="A14:E14"/>
    <mergeCell ref="A15:E15"/>
    <mergeCell ref="A16:E16"/>
  </mergeCells>
  <pageMargins left="0.11811023622047245" right="0.11811023622047245" top="0.11811023622047245" bottom="0.74803149606299213" header="0.11811023622047245" footer="0.31496062992125984"/>
  <pageSetup scale="1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ENERO CTE-5</vt:lpstr>
      <vt:lpstr>FEBRERO CTE-5</vt:lpstr>
      <vt:lpstr>MARZO CTE-5</vt:lpstr>
      <vt:lpstr>ABRIL CTE-5</vt:lpstr>
      <vt:lpstr>ENERO ANEXO A CTE-5</vt:lpstr>
      <vt:lpstr>FEBRERO ANEXO A CTE-5</vt:lpstr>
      <vt:lpstr>MARZO ANEXO A CTE-5</vt:lpstr>
      <vt:lpstr>ABRIL ANEXO A CTE-5</vt:lpstr>
      <vt:lpstr>ENERO CTE-7</vt:lpstr>
      <vt:lpstr>FEBRERO CTE-7</vt:lpstr>
      <vt:lpstr>MARZO CTE-7</vt:lpstr>
      <vt:lpstr>ABRIL CTE-7</vt:lpstr>
      <vt:lpstr>EJEC. FISICA ENERO</vt:lpstr>
      <vt:lpstr>EJEC. FISICA FEBRERO</vt:lpstr>
      <vt:lpstr>EJEC. FISICA MARZO</vt:lpstr>
      <vt:lpstr>EJEC. FISICA ABRIL</vt:lpstr>
      <vt:lpstr>PRESUPUESTO ENERO</vt:lpstr>
      <vt:lpstr>PRESUPUESTO FEBRERO</vt:lpstr>
      <vt:lpstr>PRESUPUESTO MARZO</vt:lpstr>
      <vt:lpstr>PRESUPUESTO ABRIL</vt:lpstr>
      <vt:lpstr>APORTES ENERO</vt:lpstr>
      <vt:lpstr>APORTES FEBRERO</vt:lpstr>
      <vt:lpstr>APORTES MARZO</vt:lpstr>
      <vt:lpstr>APORTES ABRIL</vt:lpstr>
      <vt:lpstr>'ABRIL ANEXO A CTE-5'!Área_de_impresión</vt:lpstr>
      <vt:lpstr>'ABRIL CTE-5'!Área_de_impresión</vt:lpstr>
      <vt:lpstr>'ABRIL CTE-7'!Área_de_impresión</vt:lpstr>
      <vt:lpstr>'APORTES ABRIL'!Área_de_impresión</vt:lpstr>
      <vt:lpstr>'APORTES ENERO'!Área_de_impresión</vt:lpstr>
      <vt:lpstr>'APORTES FEBRERO'!Área_de_impresión</vt:lpstr>
      <vt:lpstr>'APORTES MARZO'!Área_de_impresión</vt:lpstr>
      <vt:lpstr>'EJEC. FISICA ABRIL'!Área_de_impresión</vt:lpstr>
      <vt:lpstr>'EJEC. FISICA ENERO'!Área_de_impresión</vt:lpstr>
      <vt:lpstr>'EJEC. FISICA FEBRERO'!Área_de_impresión</vt:lpstr>
      <vt:lpstr>'EJEC. FISICA MARZO'!Área_de_impresión</vt:lpstr>
      <vt:lpstr>'ENERO ANEXO A CTE-5'!Área_de_impresión</vt:lpstr>
      <vt:lpstr>'ENERO CTE-5'!Área_de_impresión</vt:lpstr>
      <vt:lpstr>'ENERO CTE-7'!Área_de_impresión</vt:lpstr>
      <vt:lpstr>'FEBRERO ANEXO A CTE-5'!Área_de_impresión</vt:lpstr>
      <vt:lpstr>'FEBRERO CTE-5'!Área_de_impresión</vt:lpstr>
      <vt:lpstr>'FEBRERO CTE-7'!Área_de_impresión</vt:lpstr>
      <vt:lpstr>'MARZO ANEXO A CTE-5'!Área_de_impresión</vt:lpstr>
      <vt:lpstr>'MARZO CTE-5'!Área_de_impresión</vt:lpstr>
      <vt:lpstr>'MARZO CTE-7'!Área_de_impresión</vt:lpstr>
      <vt:lpstr>'PRESUPUESTO ABRIL'!Área_de_impresión</vt:lpstr>
      <vt:lpstr>'PRESUPUESTO ENERO'!Área_de_impresión</vt:lpstr>
      <vt:lpstr>'PRESUPUESTO FEBRERO'!Área_de_impresión</vt:lpstr>
      <vt:lpstr>'PRESUPUESTO MARZO'!Área_de_impresión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Cesar Gonzalez</cp:lastModifiedBy>
  <cp:lastPrinted>2022-03-14T15:56:06Z</cp:lastPrinted>
  <dcterms:created xsi:type="dcterms:W3CDTF">2021-05-20T16:42:59Z</dcterms:created>
  <dcterms:modified xsi:type="dcterms:W3CDTF">2022-05-11T22:59:41Z</dcterms:modified>
</cp:coreProperties>
</file>